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22755" windowHeight="8475"/>
  </bookViews>
  <sheets>
    <sheet name="C.2" sheetId="10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B.1" sheetId="11" r:id="rId8"/>
    <sheet name="B.2" sheetId="12" r:id="rId9"/>
    <sheet name="B.2.1" sheetId="13" r:id="rId10"/>
    <sheet name="B.2.2" sheetId="14" r:id="rId11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</definedNames>
  <calcPr calcId="145621"/>
</workbook>
</file>

<file path=xl/calcChain.xml><?xml version="1.0" encoding="utf-8"?>
<calcChain xmlns="http://schemas.openxmlformats.org/spreadsheetml/2006/main">
  <c r="M81" i="14" l="1"/>
  <c r="L81" i="14"/>
  <c r="L77" i="14" s="1"/>
  <c r="K81" i="14"/>
  <c r="J81" i="14"/>
  <c r="I81" i="14"/>
  <c r="H81" i="14"/>
  <c r="H77" i="14" s="1"/>
  <c r="G81" i="14"/>
  <c r="F81" i="14"/>
  <c r="E81" i="14"/>
  <c r="M78" i="14"/>
  <c r="M77" i="14" s="1"/>
  <c r="L78" i="14"/>
  <c r="K78" i="14"/>
  <c r="J78" i="14"/>
  <c r="I78" i="14"/>
  <c r="I77" i="14" s="1"/>
  <c r="H78" i="14"/>
  <c r="G78" i="14"/>
  <c r="F78" i="14"/>
  <c r="E78" i="14"/>
  <c r="E77" i="14" s="1"/>
  <c r="K77" i="14"/>
  <c r="J77" i="14"/>
  <c r="G77" i="14"/>
  <c r="F77" i="14"/>
  <c r="M73" i="14"/>
  <c r="L73" i="14"/>
  <c r="K73" i="14"/>
  <c r="J73" i="14"/>
  <c r="I73" i="14"/>
  <c r="H73" i="14"/>
  <c r="G73" i="14"/>
  <c r="F73" i="14"/>
  <c r="E73" i="14"/>
  <c r="M68" i="14"/>
  <c r="L68" i="14"/>
  <c r="L64" i="14" s="1"/>
  <c r="K68" i="14"/>
  <c r="J68" i="14"/>
  <c r="I68" i="14"/>
  <c r="H68" i="14"/>
  <c r="H64" i="14" s="1"/>
  <c r="G68" i="14"/>
  <c r="F68" i="14"/>
  <c r="E68" i="14"/>
  <c r="M65" i="14"/>
  <c r="M64" i="14" s="1"/>
  <c r="L65" i="14"/>
  <c r="K65" i="14"/>
  <c r="J65" i="14"/>
  <c r="I65" i="14"/>
  <c r="I64" i="14" s="1"/>
  <c r="H65" i="14"/>
  <c r="G65" i="14"/>
  <c r="F65" i="14"/>
  <c r="E65" i="14"/>
  <c r="E64" i="14" s="1"/>
  <c r="K64" i="14"/>
  <c r="J64" i="14"/>
  <c r="G64" i="14"/>
  <c r="F64" i="14"/>
  <c r="M59" i="14"/>
  <c r="L59" i="14"/>
  <c r="K59" i="14"/>
  <c r="J59" i="14"/>
  <c r="I59" i="14"/>
  <c r="H59" i="14"/>
  <c r="G59" i="14"/>
  <c r="F59" i="14"/>
  <c r="E59" i="14"/>
  <c r="M56" i="14"/>
  <c r="L56" i="14"/>
  <c r="L52" i="14" s="1"/>
  <c r="L51" i="14" s="1"/>
  <c r="K56" i="14"/>
  <c r="J56" i="14"/>
  <c r="I56" i="14"/>
  <c r="H56" i="14"/>
  <c r="H52" i="14" s="1"/>
  <c r="H51" i="14" s="1"/>
  <c r="G56" i="14"/>
  <c r="F56" i="14"/>
  <c r="E56" i="14"/>
  <c r="M53" i="14"/>
  <c r="M52" i="14" s="1"/>
  <c r="M51" i="14" s="1"/>
  <c r="L53" i="14"/>
  <c r="K53" i="14"/>
  <c r="J53" i="14"/>
  <c r="I53" i="14"/>
  <c r="I52" i="14" s="1"/>
  <c r="I51" i="14" s="1"/>
  <c r="H53" i="14"/>
  <c r="G53" i="14"/>
  <c r="F53" i="14"/>
  <c r="E53" i="14"/>
  <c r="E52" i="14" s="1"/>
  <c r="E51" i="14" s="1"/>
  <c r="K52" i="14"/>
  <c r="J52" i="14"/>
  <c r="J51" i="14" s="1"/>
  <c r="G52" i="14"/>
  <c r="F52" i="14"/>
  <c r="F51" i="14" s="1"/>
  <c r="K51" i="14"/>
  <c r="G51" i="14"/>
  <c r="M47" i="14"/>
  <c r="L47" i="14"/>
  <c r="K47" i="14"/>
  <c r="J47" i="14"/>
  <c r="I47" i="14"/>
  <c r="H47" i="14"/>
  <c r="G47" i="14"/>
  <c r="F47" i="14"/>
  <c r="E47" i="14"/>
  <c r="M8" i="14"/>
  <c r="M4" i="14" s="1"/>
  <c r="L8" i="14"/>
  <c r="K8" i="14"/>
  <c r="J8" i="14"/>
  <c r="I8" i="14"/>
  <c r="I4" i="14" s="1"/>
  <c r="H8" i="14"/>
  <c r="G8" i="14"/>
  <c r="F8" i="14"/>
  <c r="E8" i="14"/>
  <c r="E4" i="14" s="1"/>
  <c r="M5" i="14"/>
  <c r="L5" i="14"/>
  <c r="K5" i="14"/>
  <c r="J5" i="14"/>
  <c r="J4" i="14" s="1"/>
  <c r="I5" i="14"/>
  <c r="H5" i="14"/>
  <c r="G5" i="14"/>
  <c r="F5" i="14"/>
  <c r="F4" i="14" s="1"/>
  <c r="F92" i="14" s="1"/>
  <c r="E5" i="14"/>
  <c r="L4" i="14"/>
  <c r="L92" i="14" s="1"/>
  <c r="K4" i="14"/>
  <c r="K92" i="14" s="1"/>
  <c r="H4" i="14"/>
  <c r="G4" i="14"/>
  <c r="G92" i="14" s="1"/>
  <c r="M81" i="13"/>
  <c r="M77" i="13" s="1"/>
  <c r="L81" i="13"/>
  <c r="K81" i="13"/>
  <c r="J81" i="13"/>
  <c r="I81" i="13"/>
  <c r="I77" i="13" s="1"/>
  <c r="H81" i="13"/>
  <c r="G81" i="13"/>
  <c r="F81" i="13"/>
  <c r="E81" i="13"/>
  <c r="E77" i="13" s="1"/>
  <c r="M78" i="13"/>
  <c r="L78" i="13"/>
  <c r="K78" i="13"/>
  <c r="J78" i="13"/>
  <c r="J77" i="13" s="1"/>
  <c r="I78" i="13"/>
  <c r="H78" i="13"/>
  <c r="G78" i="13"/>
  <c r="F78" i="13"/>
  <c r="F77" i="13" s="1"/>
  <c r="E78" i="13"/>
  <c r="L77" i="13"/>
  <c r="K77" i="13"/>
  <c r="H77" i="13"/>
  <c r="G77" i="13"/>
  <c r="M73" i="13"/>
  <c r="L73" i="13"/>
  <c r="K73" i="13"/>
  <c r="J73" i="13"/>
  <c r="I73" i="13"/>
  <c r="H73" i="13"/>
  <c r="G73" i="13"/>
  <c r="F73" i="13"/>
  <c r="E73" i="13"/>
  <c r="M68" i="13"/>
  <c r="M64" i="13" s="1"/>
  <c r="L68" i="13"/>
  <c r="K68" i="13"/>
  <c r="J68" i="13"/>
  <c r="I68" i="13"/>
  <c r="I64" i="13" s="1"/>
  <c r="H68" i="13"/>
  <c r="G68" i="13"/>
  <c r="F68" i="13"/>
  <c r="E68" i="13"/>
  <c r="E64" i="13" s="1"/>
  <c r="M65" i="13"/>
  <c r="L65" i="13"/>
  <c r="K65" i="13"/>
  <c r="J65" i="13"/>
  <c r="J64" i="13" s="1"/>
  <c r="I65" i="13"/>
  <c r="H65" i="13"/>
  <c r="G65" i="13"/>
  <c r="F65" i="13"/>
  <c r="F64" i="13" s="1"/>
  <c r="E65" i="13"/>
  <c r="L64" i="13"/>
  <c r="K64" i="13"/>
  <c r="H64" i="13"/>
  <c r="G64" i="13"/>
  <c r="M59" i="13"/>
  <c r="L59" i="13"/>
  <c r="K59" i="13"/>
  <c r="J59" i="13"/>
  <c r="I59" i="13"/>
  <c r="H59" i="13"/>
  <c r="G59" i="13"/>
  <c r="F59" i="13"/>
  <c r="E59" i="13"/>
  <c r="M56" i="13"/>
  <c r="M52" i="13" s="1"/>
  <c r="M51" i="13" s="1"/>
  <c r="L56" i="13"/>
  <c r="K56" i="13"/>
  <c r="J56" i="13"/>
  <c r="I56" i="13"/>
  <c r="I52" i="13" s="1"/>
  <c r="I51" i="13" s="1"/>
  <c r="H56" i="13"/>
  <c r="G56" i="13"/>
  <c r="F56" i="13"/>
  <c r="E56" i="13"/>
  <c r="E52" i="13" s="1"/>
  <c r="E51" i="13" s="1"/>
  <c r="M53" i="13"/>
  <c r="L53" i="13"/>
  <c r="K53" i="13"/>
  <c r="J53" i="13"/>
  <c r="J52" i="13" s="1"/>
  <c r="J51" i="13" s="1"/>
  <c r="I53" i="13"/>
  <c r="H53" i="13"/>
  <c r="G53" i="13"/>
  <c r="F53" i="13"/>
  <c r="F52" i="13" s="1"/>
  <c r="F51" i="13" s="1"/>
  <c r="E53" i="13"/>
  <c r="L52" i="13"/>
  <c r="K52" i="13"/>
  <c r="K51" i="13" s="1"/>
  <c r="H52" i="13"/>
  <c r="G52" i="13"/>
  <c r="G51" i="13" s="1"/>
  <c r="L51" i="13"/>
  <c r="H51" i="13"/>
  <c r="M47" i="13"/>
  <c r="L47" i="13"/>
  <c r="K47" i="13"/>
  <c r="J47" i="13"/>
  <c r="I47" i="13"/>
  <c r="H47" i="13"/>
  <c r="G47" i="13"/>
  <c r="F47" i="13"/>
  <c r="E47" i="13"/>
  <c r="M8" i="13"/>
  <c r="L8" i="13"/>
  <c r="K8" i="13"/>
  <c r="J8" i="13"/>
  <c r="J4" i="13" s="1"/>
  <c r="I8" i="13"/>
  <c r="H8" i="13"/>
  <c r="G8" i="13"/>
  <c r="F8" i="13"/>
  <c r="F4" i="13" s="1"/>
  <c r="E8" i="13"/>
  <c r="M5" i="13"/>
  <c r="L5" i="13"/>
  <c r="K5" i="13"/>
  <c r="K4" i="13" s="1"/>
  <c r="K92" i="13" s="1"/>
  <c r="J5" i="13"/>
  <c r="I5" i="13"/>
  <c r="H5" i="13"/>
  <c r="G5" i="13"/>
  <c r="G4" i="13" s="1"/>
  <c r="G92" i="13" s="1"/>
  <c r="F5" i="13"/>
  <c r="E5" i="13"/>
  <c r="M4" i="13"/>
  <c r="L4" i="13"/>
  <c r="L92" i="13" s="1"/>
  <c r="I4" i="13"/>
  <c r="H4" i="13"/>
  <c r="H92" i="13" s="1"/>
  <c r="E4" i="13"/>
  <c r="M81" i="12"/>
  <c r="L81" i="12"/>
  <c r="K81" i="12"/>
  <c r="J81" i="12"/>
  <c r="J77" i="12" s="1"/>
  <c r="I81" i="12"/>
  <c r="H81" i="12"/>
  <c r="G81" i="12"/>
  <c r="F81" i="12"/>
  <c r="F77" i="12" s="1"/>
  <c r="E81" i="12"/>
  <c r="M78" i="12"/>
  <c r="L78" i="12"/>
  <c r="K78" i="12"/>
  <c r="K77" i="12" s="1"/>
  <c r="J78" i="12"/>
  <c r="I78" i="12"/>
  <c r="H78" i="12"/>
  <c r="G78" i="12"/>
  <c r="G77" i="12" s="1"/>
  <c r="F78" i="12"/>
  <c r="E78" i="12"/>
  <c r="M77" i="12"/>
  <c r="L77" i="12"/>
  <c r="I77" i="12"/>
  <c r="H77" i="12"/>
  <c r="E77" i="12"/>
  <c r="M73" i="12"/>
  <c r="L73" i="12"/>
  <c r="K73" i="12"/>
  <c r="J73" i="12"/>
  <c r="I73" i="12"/>
  <c r="H73" i="12"/>
  <c r="G73" i="12"/>
  <c r="F73" i="12"/>
  <c r="E73" i="12"/>
  <c r="M68" i="12"/>
  <c r="L68" i="12"/>
  <c r="K68" i="12"/>
  <c r="J68" i="12"/>
  <c r="J64" i="12" s="1"/>
  <c r="I68" i="12"/>
  <c r="H68" i="12"/>
  <c r="G68" i="12"/>
  <c r="F68" i="12"/>
  <c r="F64" i="12" s="1"/>
  <c r="E68" i="12"/>
  <c r="M65" i="12"/>
  <c r="L65" i="12"/>
  <c r="K65" i="12"/>
  <c r="K64" i="12" s="1"/>
  <c r="J65" i="12"/>
  <c r="I65" i="12"/>
  <c r="H65" i="12"/>
  <c r="G65" i="12"/>
  <c r="G64" i="12" s="1"/>
  <c r="F65" i="12"/>
  <c r="E65" i="12"/>
  <c r="M64" i="12"/>
  <c r="L64" i="12"/>
  <c r="I64" i="12"/>
  <c r="H64" i="12"/>
  <c r="E64" i="12"/>
  <c r="M59" i="12"/>
  <c r="L59" i="12"/>
  <c r="K59" i="12"/>
  <c r="J59" i="12"/>
  <c r="I59" i="12"/>
  <c r="H59" i="12"/>
  <c r="G59" i="12"/>
  <c r="F59" i="12"/>
  <c r="E59" i="12"/>
  <c r="M56" i="12"/>
  <c r="L56" i="12"/>
  <c r="K56" i="12"/>
  <c r="J56" i="12"/>
  <c r="J52" i="12" s="1"/>
  <c r="J51" i="12" s="1"/>
  <c r="I56" i="12"/>
  <c r="H56" i="12"/>
  <c r="G56" i="12"/>
  <c r="F56" i="12"/>
  <c r="F52" i="12" s="1"/>
  <c r="F51" i="12" s="1"/>
  <c r="E56" i="12"/>
  <c r="M53" i="12"/>
  <c r="L53" i="12"/>
  <c r="K53" i="12"/>
  <c r="K52" i="12" s="1"/>
  <c r="K51" i="12" s="1"/>
  <c r="J53" i="12"/>
  <c r="I53" i="12"/>
  <c r="H53" i="12"/>
  <c r="G53" i="12"/>
  <c r="G52" i="12" s="1"/>
  <c r="G51" i="12" s="1"/>
  <c r="F53" i="12"/>
  <c r="E53" i="12"/>
  <c r="M52" i="12"/>
  <c r="L52" i="12"/>
  <c r="L51" i="12" s="1"/>
  <c r="I52" i="12"/>
  <c r="H52" i="12"/>
  <c r="H51" i="12" s="1"/>
  <c r="E52" i="12"/>
  <c r="M51" i="12"/>
  <c r="I51" i="12"/>
  <c r="E51" i="12"/>
  <c r="M47" i="12"/>
  <c r="L47" i="12"/>
  <c r="K47" i="12"/>
  <c r="J47" i="12"/>
  <c r="J4" i="12" s="1"/>
  <c r="I47" i="12"/>
  <c r="H47" i="12"/>
  <c r="G47" i="12"/>
  <c r="F47" i="12"/>
  <c r="F4" i="12" s="1"/>
  <c r="E47" i="12"/>
  <c r="M8" i="12"/>
  <c r="L8" i="12"/>
  <c r="K8" i="12"/>
  <c r="K4" i="12" s="1"/>
  <c r="J8" i="12"/>
  <c r="I8" i="12"/>
  <c r="H8" i="12"/>
  <c r="G8" i="12"/>
  <c r="G4" i="12" s="1"/>
  <c r="F8" i="12"/>
  <c r="E8" i="12"/>
  <c r="M5" i="12"/>
  <c r="L5" i="12"/>
  <c r="L4" i="12" s="1"/>
  <c r="K5" i="12"/>
  <c r="J5" i="12"/>
  <c r="I5" i="12"/>
  <c r="H5" i="12"/>
  <c r="H4" i="12" s="1"/>
  <c r="H92" i="12" s="1"/>
  <c r="G5" i="12"/>
  <c r="F5" i="12"/>
  <c r="E5" i="12"/>
  <c r="M4" i="12"/>
  <c r="M92" i="12" s="1"/>
  <c r="I4" i="12"/>
  <c r="I92" i="12" s="1"/>
  <c r="E4" i="12"/>
  <c r="E92" i="12" s="1"/>
  <c r="M36" i="11"/>
  <c r="L36" i="11"/>
  <c r="K36" i="11"/>
  <c r="J36" i="11"/>
  <c r="I36" i="11"/>
  <c r="H36" i="11"/>
  <c r="G36" i="11"/>
  <c r="F36" i="11"/>
  <c r="E36" i="11"/>
  <c r="M31" i="11"/>
  <c r="L31" i="11"/>
  <c r="K31" i="11"/>
  <c r="J31" i="11"/>
  <c r="I31" i="11"/>
  <c r="H31" i="11"/>
  <c r="G31" i="11"/>
  <c r="F31" i="11"/>
  <c r="E31" i="11"/>
  <c r="M21" i="11"/>
  <c r="L21" i="11"/>
  <c r="K21" i="11"/>
  <c r="J21" i="11"/>
  <c r="I21" i="11"/>
  <c r="H21" i="11"/>
  <c r="G21" i="11"/>
  <c r="F21" i="11"/>
  <c r="E21" i="11"/>
  <c r="M10" i="11"/>
  <c r="L10" i="11"/>
  <c r="K10" i="11"/>
  <c r="J10" i="11"/>
  <c r="J9" i="11" s="1"/>
  <c r="J40" i="11" s="1"/>
  <c r="I10" i="11"/>
  <c r="H10" i="11"/>
  <c r="G10" i="11"/>
  <c r="F10" i="11"/>
  <c r="F9" i="11" s="1"/>
  <c r="F40" i="11" s="1"/>
  <c r="E10" i="11"/>
  <c r="M9" i="11"/>
  <c r="L9" i="11"/>
  <c r="K9" i="11"/>
  <c r="K40" i="11" s="1"/>
  <c r="I9" i="11"/>
  <c r="H9" i="11"/>
  <c r="G9" i="11"/>
  <c r="G40" i="11" s="1"/>
  <c r="E9" i="11"/>
  <c r="M4" i="11"/>
  <c r="M40" i="11" s="1"/>
  <c r="L4" i="11"/>
  <c r="L40" i="11" s="1"/>
  <c r="K4" i="11"/>
  <c r="J4" i="11"/>
  <c r="I4" i="11"/>
  <c r="I40" i="11" s="1"/>
  <c r="H4" i="11"/>
  <c r="H40" i="11" s="1"/>
  <c r="G4" i="11"/>
  <c r="F4" i="11"/>
  <c r="E4" i="11"/>
  <c r="E40" i="11" s="1"/>
  <c r="K15" i="10"/>
  <c r="J15" i="10"/>
  <c r="I15" i="10"/>
  <c r="H15" i="10"/>
  <c r="G15" i="10"/>
  <c r="F15" i="10"/>
  <c r="E15" i="10"/>
  <c r="D15" i="10"/>
  <c r="C15" i="10"/>
  <c r="K4" i="10"/>
  <c r="J4" i="10"/>
  <c r="I4" i="10"/>
  <c r="H4" i="10"/>
  <c r="G4" i="10"/>
  <c r="F4" i="10"/>
  <c r="E4" i="10"/>
  <c r="D4" i="10"/>
  <c r="C4" i="10"/>
  <c r="I26" i="9"/>
  <c r="E26" i="9"/>
  <c r="K16" i="9"/>
  <c r="J16" i="9"/>
  <c r="J26" i="9" s="1"/>
  <c r="I16" i="9"/>
  <c r="H16" i="9"/>
  <c r="G16" i="9"/>
  <c r="F16" i="9"/>
  <c r="F26" i="9" s="1"/>
  <c r="E16" i="9"/>
  <c r="D16" i="9"/>
  <c r="C16" i="9"/>
  <c r="K8" i="9"/>
  <c r="J8" i="9"/>
  <c r="I8" i="9"/>
  <c r="H8" i="9"/>
  <c r="G8" i="9"/>
  <c r="F8" i="9"/>
  <c r="E8" i="9"/>
  <c r="D8" i="9"/>
  <c r="C8" i="9"/>
  <c r="K4" i="9"/>
  <c r="K26" i="9" s="1"/>
  <c r="J4" i="9"/>
  <c r="I4" i="9"/>
  <c r="H4" i="9"/>
  <c r="H26" i="9" s="1"/>
  <c r="G4" i="9"/>
  <c r="G26" i="9" s="1"/>
  <c r="F4" i="9"/>
  <c r="E4" i="9"/>
  <c r="D4" i="9"/>
  <c r="D26" i="9" s="1"/>
  <c r="C4" i="9"/>
  <c r="C26" i="9" s="1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K26" i="7"/>
  <c r="G26" i="7"/>
  <c r="C26" i="7"/>
  <c r="K16" i="7"/>
  <c r="J16" i="7"/>
  <c r="I16" i="7"/>
  <c r="H16" i="7"/>
  <c r="H26" i="7" s="1"/>
  <c r="G16" i="7"/>
  <c r="F16" i="7"/>
  <c r="E16" i="7"/>
  <c r="D16" i="7"/>
  <c r="D26" i="7" s="1"/>
  <c r="C16" i="7"/>
  <c r="K8" i="7"/>
  <c r="J8" i="7"/>
  <c r="I8" i="7"/>
  <c r="H8" i="7"/>
  <c r="G8" i="7"/>
  <c r="F8" i="7"/>
  <c r="E8" i="7"/>
  <c r="D8" i="7"/>
  <c r="C8" i="7"/>
  <c r="K4" i="7"/>
  <c r="J4" i="7"/>
  <c r="J26" i="7" s="1"/>
  <c r="I4" i="7"/>
  <c r="I26" i="7" s="1"/>
  <c r="H4" i="7"/>
  <c r="G4" i="7"/>
  <c r="F4" i="7"/>
  <c r="F26" i="7" s="1"/>
  <c r="E4" i="7"/>
  <c r="E26" i="7" s="1"/>
  <c r="D4" i="7"/>
  <c r="C4" i="7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K26" i="4"/>
  <c r="G26" i="4"/>
  <c r="C26" i="4"/>
  <c r="K16" i="4"/>
  <c r="J16" i="4"/>
  <c r="I16" i="4"/>
  <c r="H16" i="4"/>
  <c r="H26" i="4" s="1"/>
  <c r="G16" i="4"/>
  <c r="F16" i="4"/>
  <c r="E16" i="4"/>
  <c r="D16" i="4"/>
  <c r="D26" i="4" s="1"/>
  <c r="C16" i="4"/>
  <c r="K8" i="4"/>
  <c r="J8" i="4"/>
  <c r="I8" i="4"/>
  <c r="H8" i="4"/>
  <c r="G8" i="4"/>
  <c r="F8" i="4"/>
  <c r="E8" i="4"/>
  <c r="D8" i="4"/>
  <c r="C8" i="4"/>
  <c r="K4" i="4"/>
  <c r="J4" i="4"/>
  <c r="J26" i="4" s="1"/>
  <c r="I4" i="4"/>
  <c r="I26" i="4" s="1"/>
  <c r="H4" i="4"/>
  <c r="G4" i="4"/>
  <c r="F4" i="4"/>
  <c r="F26" i="4" s="1"/>
  <c r="E4" i="4"/>
  <c r="E26" i="4" s="1"/>
  <c r="D4" i="4"/>
  <c r="C4" i="4"/>
  <c r="F92" i="13" l="1"/>
  <c r="J92" i="13"/>
  <c r="H92" i="14"/>
  <c r="J92" i="14"/>
  <c r="E92" i="14"/>
  <c r="I92" i="14"/>
  <c r="M92" i="14"/>
  <c r="E92" i="13"/>
  <c r="M92" i="13"/>
  <c r="L92" i="12"/>
  <c r="G92" i="12"/>
  <c r="K92" i="12"/>
  <c r="F92" i="12"/>
  <c r="J92" i="12"/>
  <c r="I92" i="13"/>
</calcChain>
</file>

<file path=xl/sharedStrings.xml><?xml version="1.0" encoding="utf-8"?>
<sst xmlns="http://schemas.openxmlformats.org/spreadsheetml/2006/main" count="5143" uniqueCount="163">
  <si>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</si>
  <si>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</si>
  <si>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</si>
  <si>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</si>
  <si>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</si>
  <si>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</si>
  <si>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</si>
  <si>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</si>
  <si>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</si>
  <si>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</si>
  <si>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</si>
  <si>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</si>
  <si>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</si>
  <si>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</si>
  <si>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</si>
  <si>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</si>
  <si>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</si>
  <si>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</si>
  <si>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</si>
  <si>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</si>
  <si>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</si>
  <si>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</si>
  <si>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</si>
  <si>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</si>
  <si>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</si>
  <si>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</si>
  <si>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</si>
  <si>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</si>
  <si>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</si>
  <si>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</si>
  <si>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</si>
  <si>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</si>
  <si>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</si>
  <si>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</si>
  <si>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</si>
  <si>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</si>
  <si>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</si>
  <si>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</si>
  <si>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</si>
  <si>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</si>
  <si>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</si>
  <si>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</si>
  <si>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</si>
  <si>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</si>
  <si>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</si>
  <si>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</si>
  <si>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</si>
  <si>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</si>
  <si>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</si>
  <si>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</si>
  <si>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</si>
  <si>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</si>
  <si>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</si>
  <si>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</si>
  <si>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</si>
  <si>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</si>
  <si>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</si>
  <si>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</si>
  <si>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</si>
  <si>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</si>
  <si>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</si>
  <si>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</si>
  <si>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</si>
  <si>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</si>
  <si>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</si>
  <si>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</si>
  <si>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</si>
  <si>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</si>
  <si>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</si>
  <si>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</si>
  <si>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</si>
  <si>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</si>
  <si>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</si>
  <si>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</si>
  <si>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</si>
  <si>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</si>
  <si>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</si>
  <si>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</si>
  <si>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</si>
  <si>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</si>
  <si>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</si>
  <si>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</si>
  <si>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</si>
  <si>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</si>
  <si>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</si>
  <si>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</si>
  <si>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</si>
  <si>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</si>
  <si>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</si>
  <si>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</si>
  <si>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</si>
  <si>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</si>
  <si>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</si>
  <si>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</si>
  <si>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</si>
  <si>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</si>
  <si>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</si>
  <si>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</si>
  <si>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</si>
  <si>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</si>
  <si>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</si>
  <si>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</si>
  <si>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</si>
  <si>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</si>
  <si>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</si>
  <si>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</si>
  <si>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</si>
  <si>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</si>
  <si>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</si>
  <si>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</si>
  <si>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</si>
  <si>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</si>
  <si>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</si>
  <si>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</si>
  <si>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</si>
  <si>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</si>
  <si>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</si>
  <si>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</si>
  <si>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</si>
  <si>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</si>
  <si>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</si>
  <si>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</si>
  <si>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1. Administration</t>
  </si>
  <si>
    <t xml:space="preserve">11. </t>
  </si>
  <si>
    <t xml:space="preserve">12. </t>
  </si>
  <si>
    <t xml:space="preserve">10. </t>
  </si>
  <si>
    <t xml:space="preserve">5. </t>
  </si>
  <si>
    <t xml:space="preserve">4. </t>
  </si>
  <si>
    <t xml:space="preserve">3. </t>
  </si>
  <si>
    <t>2. Provincial Civilian Secretariat</t>
  </si>
  <si>
    <t xml:space="preserve">15. </t>
  </si>
  <si>
    <t xml:space="preserve">14. </t>
  </si>
  <si>
    <t xml:space="preserve">13. </t>
  </si>
  <si>
    <t>1. Office Of The Hod</t>
  </si>
  <si>
    <t>2. Financial Management</t>
  </si>
  <si>
    <t>3. Corporate Management</t>
  </si>
  <si>
    <t>4. Legal</t>
  </si>
  <si>
    <t>5. Security</t>
  </si>
  <si>
    <t>1. Comm Safety Ptnships And Crime Prev Init.</t>
  </si>
  <si>
    <t>2. Police Service And Conduct</t>
  </si>
  <si>
    <t xml:space="preserve">3. Police Policies, Practice And Research </t>
  </si>
  <si>
    <t xml:space="preserve">9. </t>
  </si>
  <si>
    <t xml:space="preserve">8. </t>
  </si>
  <si>
    <t xml:space="preserve">7. </t>
  </si>
  <si>
    <t xml:space="preserve">6. </t>
  </si>
  <si>
    <t>Table B.1: Specification of receipts: Community Safety And Liaison</t>
  </si>
  <si>
    <t>Table B.2: Payments and estimates by economic classification: Community Safety And Liaison</t>
  </si>
  <si>
    <t>2010/11</t>
  </si>
  <si>
    <t>2011/12</t>
  </si>
  <si>
    <t>2012/13</t>
  </si>
  <si>
    <t>2013/14</t>
  </si>
  <si>
    <t>2014/15</t>
  </si>
  <si>
    <t>2016/17</t>
  </si>
  <si>
    <t>2015/16</t>
  </si>
  <si>
    <t>Table 9.2: Summary of departmental receipts collection</t>
  </si>
  <si>
    <t>Table 9.4: Summary of payments and estimates by programme: Community Safety And Liaison</t>
  </si>
  <si>
    <t>Table 9.5: Summary of provincial payments and estimates by economic classification: Community Safety And Liaison</t>
  </si>
  <si>
    <t>Table 9.11: Summary of payments and estimates by sub-programme: Administration</t>
  </si>
  <si>
    <t>Table 9.12: Summary of payments and estimates by economic classification: Administration</t>
  </si>
  <si>
    <t>Table 9.13: Summary of payments and estimates by sub-programme: Provincial Civilian Secretariat</t>
  </si>
  <si>
    <t>Table 9.14: Summary of payments and estimates by economic classification: Provincial Civilian Secretariat</t>
  </si>
  <si>
    <t>Table B.2A: Payments and estimates by economic classification: Administration</t>
  </si>
  <si>
    <t>Table B.2B: Payments and estimates by economic classification: Provincial Civilian Secretariat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</si>
</sst>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154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147</v>
      </c>
      <c r="D3" s="17" t="s">
        <v>148</v>
      </c>
      <c r="E3" s="17" t="s">
        <v>149</v>
      </c>
      <c r="F3" s="173" t="s">
        <v>150</v>
      </c>
      <c r="G3" s="174"/>
      <c r="H3" s="175"/>
      <c r="I3" s="17" t="s">
        <v>151</v>
      </c>
      <c r="J3" s="17" t="s">
        <v>153</v>
      </c>
      <c r="K3" s="17" t="s">
        <v>152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43</v>
      </c>
      <c r="D9" s="33">
        <v>54</v>
      </c>
      <c r="E9" s="33">
        <v>54</v>
      </c>
      <c r="F9" s="32">
        <v>57</v>
      </c>
      <c r="G9" s="33">
        <v>57</v>
      </c>
      <c r="H9" s="34">
        <v>54</v>
      </c>
      <c r="I9" s="33">
        <v>63</v>
      </c>
      <c r="J9" s="33">
        <v>69</v>
      </c>
      <c r="K9" s="33">
        <v>72.656999999999996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1</v>
      </c>
      <c r="D12" s="33">
        <v>1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61</v>
      </c>
      <c r="D14" s="36">
        <v>15</v>
      </c>
      <c r="E14" s="36">
        <v>21</v>
      </c>
      <c r="F14" s="35">
        <v>0</v>
      </c>
      <c r="G14" s="36">
        <v>0</v>
      </c>
      <c r="H14" s="37">
        <v>21</v>
      </c>
      <c r="I14" s="36">
        <v>22</v>
      </c>
      <c r="J14" s="36">
        <v>23</v>
      </c>
      <c r="K14" s="36">
        <v>24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105</v>
      </c>
      <c r="D15" s="61">
        <f t="shared" ref="D15:K15" si="1">SUM(D5:D14)</f>
        <v>70</v>
      </c>
      <c r="E15" s="61">
        <f t="shared" si="1"/>
        <v>75</v>
      </c>
      <c r="F15" s="62">
        <f t="shared" si="1"/>
        <v>57</v>
      </c>
      <c r="G15" s="61">
        <f t="shared" si="1"/>
        <v>57</v>
      </c>
      <c r="H15" s="63">
        <f t="shared" si="1"/>
        <v>75</v>
      </c>
      <c r="I15" s="61">
        <f t="shared" si="1"/>
        <v>85</v>
      </c>
      <c r="J15" s="61">
        <f t="shared" si="1"/>
        <v>92</v>
      </c>
      <c r="K15" s="61">
        <f t="shared" si="1"/>
        <v>96.656999999999996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161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147</v>
      </c>
      <c r="F3" s="17" t="s">
        <v>148</v>
      </c>
      <c r="G3" s="17" t="s">
        <v>149</v>
      </c>
      <c r="H3" s="173" t="s">
        <v>150</v>
      </c>
      <c r="I3" s="174"/>
      <c r="J3" s="175"/>
      <c r="K3" s="17" t="s">
        <v>151</v>
      </c>
      <c r="L3" s="17" t="s">
        <v>153</v>
      </c>
      <c r="M3" s="17" t="s">
        <v>152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33019</v>
      </c>
      <c r="F4" s="72">
        <f t="shared" ref="F4:M4" si="0">F5+F8+F47</f>
        <v>36062</v>
      </c>
      <c r="G4" s="72">
        <f t="shared" si="0"/>
        <v>31623</v>
      </c>
      <c r="H4" s="73">
        <f t="shared" si="0"/>
        <v>38816</v>
      </c>
      <c r="I4" s="72">
        <f t="shared" si="0"/>
        <v>37814</v>
      </c>
      <c r="J4" s="74">
        <f t="shared" si="0"/>
        <v>34736</v>
      </c>
      <c r="K4" s="72">
        <f t="shared" si="0"/>
        <v>47346</v>
      </c>
      <c r="L4" s="72">
        <f t="shared" si="0"/>
        <v>50303</v>
      </c>
      <c r="M4" s="72">
        <f t="shared" si="0"/>
        <v>53339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14270</v>
      </c>
      <c r="F5" s="100">
        <f t="shared" ref="F5:M5" si="1">SUM(F6:F7)</f>
        <v>14249</v>
      </c>
      <c r="G5" s="100">
        <f t="shared" si="1"/>
        <v>17217</v>
      </c>
      <c r="H5" s="101">
        <f t="shared" si="1"/>
        <v>21365</v>
      </c>
      <c r="I5" s="100">
        <f t="shared" si="1"/>
        <v>21365</v>
      </c>
      <c r="J5" s="102">
        <f t="shared" si="1"/>
        <v>18287</v>
      </c>
      <c r="K5" s="100">
        <f t="shared" si="1"/>
        <v>30172</v>
      </c>
      <c r="L5" s="100">
        <f t="shared" si="1"/>
        <v>32345</v>
      </c>
      <c r="M5" s="100">
        <f t="shared" si="1"/>
        <v>34432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12566</v>
      </c>
      <c r="F6" s="79">
        <v>12949</v>
      </c>
      <c r="G6" s="79">
        <v>13206</v>
      </c>
      <c r="H6" s="80">
        <v>19484</v>
      </c>
      <c r="I6" s="79">
        <v>19484</v>
      </c>
      <c r="J6" s="81">
        <v>16406</v>
      </c>
      <c r="K6" s="79">
        <v>28193</v>
      </c>
      <c r="L6" s="79">
        <v>29276</v>
      </c>
      <c r="M6" s="79">
        <v>31200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1704</v>
      </c>
      <c r="F7" s="93">
        <v>1300</v>
      </c>
      <c r="G7" s="93">
        <v>4011</v>
      </c>
      <c r="H7" s="94">
        <v>1881</v>
      </c>
      <c r="I7" s="93">
        <v>1881</v>
      </c>
      <c r="J7" s="95">
        <v>1881</v>
      </c>
      <c r="K7" s="93">
        <v>1979</v>
      </c>
      <c r="L7" s="93">
        <v>3069</v>
      </c>
      <c r="M7" s="93">
        <v>3232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18749</v>
      </c>
      <c r="F8" s="100">
        <f t="shared" ref="F8:M8" si="2">SUM(F9:F46)</f>
        <v>21813</v>
      </c>
      <c r="G8" s="100">
        <f t="shared" si="2"/>
        <v>14406</v>
      </c>
      <c r="H8" s="101">
        <f t="shared" si="2"/>
        <v>17451</v>
      </c>
      <c r="I8" s="100">
        <f t="shared" si="2"/>
        <v>16449</v>
      </c>
      <c r="J8" s="102">
        <f t="shared" si="2"/>
        <v>16449</v>
      </c>
      <c r="K8" s="100">
        <f t="shared" si="2"/>
        <v>17174</v>
      </c>
      <c r="L8" s="100">
        <f t="shared" si="2"/>
        <v>17958</v>
      </c>
      <c r="M8" s="100">
        <f t="shared" si="2"/>
        <v>18907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</v>
      </c>
      <c r="F9" s="79">
        <v>0</v>
      </c>
      <c r="G9" s="79">
        <v>0</v>
      </c>
      <c r="H9" s="80">
        <v>2</v>
      </c>
      <c r="I9" s="79">
        <v>0</v>
      </c>
      <c r="J9" s="81">
        <v>0</v>
      </c>
      <c r="K9" s="79">
        <v>2</v>
      </c>
      <c r="L9" s="79">
        <v>2</v>
      </c>
      <c r="M9" s="79">
        <v>3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2337</v>
      </c>
      <c r="F10" s="86">
        <v>7995</v>
      </c>
      <c r="G10" s="86">
        <v>3774</v>
      </c>
      <c r="H10" s="87">
        <v>1095</v>
      </c>
      <c r="I10" s="86">
        <v>1095</v>
      </c>
      <c r="J10" s="88">
        <v>1095</v>
      </c>
      <c r="K10" s="86">
        <v>576</v>
      </c>
      <c r="L10" s="86">
        <v>856</v>
      </c>
      <c r="M10" s="86">
        <v>899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31</v>
      </c>
      <c r="F11" s="86">
        <v>87</v>
      </c>
      <c r="G11" s="86">
        <v>77</v>
      </c>
      <c r="H11" s="87">
        <v>161</v>
      </c>
      <c r="I11" s="86">
        <v>161</v>
      </c>
      <c r="J11" s="88">
        <v>161</v>
      </c>
      <c r="K11" s="86">
        <v>171</v>
      </c>
      <c r="L11" s="86">
        <v>179</v>
      </c>
      <c r="M11" s="86">
        <v>187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1561</v>
      </c>
      <c r="F12" s="86">
        <v>1390</v>
      </c>
      <c r="G12" s="86">
        <v>1509</v>
      </c>
      <c r="H12" s="87">
        <v>1783</v>
      </c>
      <c r="I12" s="86">
        <v>1783</v>
      </c>
      <c r="J12" s="88">
        <v>1783</v>
      </c>
      <c r="K12" s="86">
        <v>1890</v>
      </c>
      <c r="L12" s="86">
        <v>1977</v>
      </c>
      <c r="M12" s="86">
        <v>2082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45</v>
      </c>
      <c r="F13" s="86">
        <v>105</v>
      </c>
      <c r="G13" s="86">
        <v>90</v>
      </c>
      <c r="H13" s="87">
        <v>133</v>
      </c>
      <c r="I13" s="86">
        <v>133</v>
      </c>
      <c r="J13" s="88">
        <v>133</v>
      </c>
      <c r="K13" s="86">
        <v>141</v>
      </c>
      <c r="L13" s="86">
        <v>147</v>
      </c>
      <c r="M13" s="86">
        <v>155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0</v>
      </c>
      <c r="F14" s="86">
        <v>23</v>
      </c>
      <c r="G14" s="86">
        <v>152</v>
      </c>
      <c r="H14" s="87">
        <v>82</v>
      </c>
      <c r="I14" s="86">
        <v>182</v>
      </c>
      <c r="J14" s="88">
        <v>82</v>
      </c>
      <c r="K14" s="86">
        <v>87</v>
      </c>
      <c r="L14" s="86">
        <v>91</v>
      </c>
      <c r="M14" s="86">
        <v>96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822</v>
      </c>
      <c r="F15" s="86">
        <v>786</v>
      </c>
      <c r="G15" s="86">
        <v>816</v>
      </c>
      <c r="H15" s="87">
        <v>947</v>
      </c>
      <c r="I15" s="86">
        <v>947</v>
      </c>
      <c r="J15" s="88">
        <v>1059</v>
      </c>
      <c r="K15" s="86">
        <v>1004</v>
      </c>
      <c r="L15" s="86">
        <v>1050</v>
      </c>
      <c r="M15" s="86">
        <v>1104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544</v>
      </c>
      <c r="F16" s="86">
        <v>819</v>
      </c>
      <c r="G16" s="86">
        <v>558</v>
      </c>
      <c r="H16" s="87">
        <v>758</v>
      </c>
      <c r="I16" s="86">
        <v>1374</v>
      </c>
      <c r="J16" s="88">
        <v>1363</v>
      </c>
      <c r="K16" s="86">
        <v>803</v>
      </c>
      <c r="L16" s="86">
        <v>840</v>
      </c>
      <c r="M16" s="86">
        <v>884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1910</v>
      </c>
      <c r="F17" s="86">
        <v>412</v>
      </c>
      <c r="G17" s="86">
        <v>267</v>
      </c>
      <c r="H17" s="87">
        <v>283</v>
      </c>
      <c r="I17" s="86">
        <v>735</v>
      </c>
      <c r="J17" s="88">
        <v>735</v>
      </c>
      <c r="K17" s="86">
        <v>56</v>
      </c>
      <c r="L17" s="86">
        <v>59</v>
      </c>
      <c r="M17" s="86">
        <v>62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1483</v>
      </c>
      <c r="F21" s="86">
        <v>15</v>
      </c>
      <c r="G21" s="86">
        <v>0</v>
      </c>
      <c r="H21" s="87">
        <v>536</v>
      </c>
      <c r="I21" s="86">
        <v>536</v>
      </c>
      <c r="J21" s="88">
        <v>401</v>
      </c>
      <c r="K21" s="86">
        <v>568</v>
      </c>
      <c r="L21" s="86">
        <v>594</v>
      </c>
      <c r="M21" s="86">
        <v>625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1015</v>
      </c>
      <c r="F22" s="86">
        <v>205</v>
      </c>
      <c r="G22" s="86">
        <v>160</v>
      </c>
      <c r="H22" s="87">
        <v>264</v>
      </c>
      <c r="I22" s="86">
        <v>264</v>
      </c>
      <c r="J22" s="88">
        <v>264</v>
      </c>
      <c r="K22" s="86">
        <v>9</v>
      </c>
      <c r="L22" s="86">
        <v>47</v>
      </c>
      <c r="M22" s="86">
        <v>49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102</v>
      </c>
      <c r="F23" s="86">
        <v>250</v>
      </c>
      <c r="G23" s="86">
        <v>134</v>
      </c>
      <c r="H23" s="87">
        <v>253</v>
      </c>
      <c r="I23" s="86">
        <v>303</v>
      </c>
      <c r="J23" s="88">
        <v>555</v>
      </c>
      <c r="K23" s="86">
        <v>268</v>
      </c>
      <c r="L23" s="86">
        <v>281</v>
      </c>
      <c r="M23" s="86">
        <v>296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267</v>
      </c>
      <c r="F25" s="86">
        <v>401</v>
      </c>
      <c r="G25" s="86">
        <v>449</v>
      </c>
      <c r="H25" s="87">
        <v>450</v>
      </c>
      <c r="I25" s="86">
        <v>1100</v>
      </c>
      <c r="J25" s="88">
        <v>847</v>
      </c>
      <c r="K25" s="86">
        <v>478</v>
      </c>
      <c r="L25" s="86">
        <v>500</v>
      </c>
      <c r="M25" s="86">
        <v>527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51</v>
      </c>
      <c r="F29" s="86">
        <v>18</v>
      </c>
      <c r="G29" s="86">
        <v>13</v>
      </c>
      <c r="H29" s="87">
        <v>78</v>
      </c>
      <c r="I29" s="86">
        <v>78</v>
      </c>
      <c r="J29" s="88">
        <v>78</v>
      </c>
      <c r="K29" s="86">
        <v>83</v>
      </c>
      <c r="L29" s="86">
        <v>87</v>
      </c>
      <c r="M29" s="86">
        <v>93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2</v>
      </c>
      <c r="J32" s="88">
        <v>90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158</v>
      </c>
      <c r="G37" s="86">
        <v>23</v>
      </c>
      <c r="H37" s="87">
        <v>0</v>
      </c>
      <c r="I37" s="86">
        <v>35</v>
      </c>
      <c r="J37" s="88">
        <v>35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3042</v>
      </c>
      <c r="F38" s="86">
        <v>1257</v>
      </c>
      <c r="G38" s="86">
        <v>581</v>
      </c>
      <c r="H38" s="87">
        <v>2650</v>
      </c>
      <c r="I38" s="86">
        <v>545</v>
      </c>
      <c r="J38" s="88">
        <v>545</v>
      </c>
      <c r="K38" s="86">
        <v>2809</v>
      </c>
      <c r="L38" s="86">
        <v>2938</v>
      </c>
      <c r="M38" s="86">
        <v>3094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3555</v>
      </c>
      <c r="F39" s="86">
        <v>4788</v>
      </c>
      <c r="G39" s="86">
        <v>4062</v>
      </c>
      <c r="H39" s="87">
        <v>4567</v>
      </c>
      <c r="I39" s="86">
        <v>4567</v>
      </c>
      <c r="J39" s="88">
        <v>4567</v>
      </c>
      <c r="K39" s="86">
        <v>4841</v>
      </c>
      <c r="L39" s="86">
        <v>5064</v>
      </c>
      <c r="M39" s="86">
        <v>5332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1298</v>
      </c>
      <c r="F40" s="86">
        <v>1126</v>
      </c>
      <c r="G40" s="86">
        <v>889</v>
      </c>
      <c r="H40" s="87">
        <v>1590</v>
      </c>
      <c r="I40" s="86">
        <v>790</v>
      </c>
      <c r="J40" s="88">
        <v>790</v>
      </c>
      <c r="K40" s="86">
        <v>1685</v>
      </c>
      <c r="L40" s="86">
        <v>1763</v>
      </c>
      <c r="M40" s="86">
        <v>1855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263</v>
      </c>
      <c r="F42" s="86">
        <v>1039</v>
      </c>
      <c r="G42" s="86">
        <v>456</v>
      </c>
      <c r="H42" s="87">
        <v>1116</v>
      </c>
      <c r="I42" s="86">
        <v>1116</v>
      </c>
      <c r="J42" s="88">
        <v>998</v>
      </c>
      <c r="K42" s="86">
        <v>970</v>
      </c>
      <c r="L42" s="86">
        <v>717</v>
      </c>
      <c r="M42" s="86">
        <v>757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13</v>
      </c>
      <c r="F43" s="86">
        <v>161</v>
      </c>
      <c r="G43" s="86">
        <v>234</v>
      </c>
      <c r="H43" s="87">
        <v>458</v>
      </c>
      <c r="I43" s="86">
        <v>458</v>
      </c>
      <c r="J43" s="88">
        <v>458</v>
      </c>
      <c r="K43" s="86">
        <v>485</v>
      </c>
      <c r="L43" s="86">
        <v>507</v>
      </c>
      <c r="M43" s="86">
        <v>534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</v>
      </c>
      <c r="F44" s="86">
        <v>10</v>
      </c>
      <c r="G44" s="86">
        <v>24</v>
      </c>
      <c r="H44" s="87">
        <v>6</v>
      </c>
      <c r="I44" s="86">
        <v>26</v>
      </c>
      <c r="J44" s="88">
        <v>26</v>
      </c>
      <c r="K44" s="86">
        <v>6</v>
      </c>
      <c r="L44" s="86">
        <v>6</v>
      </c>
      <c r="M44" s="86">
        <v>6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407</v>
      </c>
      <c r="F45" s="86">
        <v>768</v>
      </c>
      <c r="G45" s="86">
        <v>138</v>
      </c>
      <c r="H45" s="87">
        <v>239</v>
      </c>
      <c r="I45" s="86">
        <v>219</v>
      </c>
      <c r="J45" s="88">
        <v>384</v>
      </c>
      <c r="K45" s="86">
        <v>242</v>
      </c>
      <c r="L45" s="86">
        <v>253</v>
      </c>
      <c r="M45" s="86">
        <v>267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17</v>
      </c>
      <c r="F51" s="72">
        <f t="shared" ref="F51:M51" si="4">F52+F59+F62+F63+F64+F72+F73</f>
        <v>152</v>
      </c>
      <c r="G51" s="72">
        <f t="shared" si="4"/>
        <v>16</v>
      </c>
      <c r="H51" s="73">
        <f t="shared" si="4"/>
        <v>12</v>
      </c>
      <c r="I51" s="72">
        <f t="shared" si="4"/>
        <v>14</v>
      </c>
      <c r="J51" s="74">
        <f t="shared" si="4"/>
        <v>61</v>
      </c>
      <c r="K51" s="72">
        <f t="shared" si="4"/>
        <v>12</v>
      </c>
      <c r="L51" s="72">
        <f t="shared" si="4"/>
        <v>13</v>
      </c>
      <c r="M51" s="72">
        <f t="shared" si="4"/>
        <v>14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10</v>
      </c>
      <c r="F52" s="79">
        <f t="shared" ref="F52:M52" si="5">F53+F56</f>
        <v>10</v>
      </c>
      <c r="G52" s="79">
        <f t="shared" si="5"/>
        <v>10</v>
      </c>
      <c r="H52" s="80">
        <f t="shared" si="5"/>
        <v>12</v>
      </c>
      <c r="I52" s="79">
        <f t="shared" si="5"/>
        <v>12</v>
      </c>
      <c r="J52" s="81">
        <f t="shared" si="5"/>
        <v>12</v>
      </c>
      <c r="K52" s="79">
        <f t="shared" si="5"/>
        <v>12</v>
      </c>
      <c r="L52" s="79">
        <f t="shared" si="5"/>
        <v>13</v>
      </c>
      <c r="M52" s="79">
        <f t="shared" si="5"/>
        <v>14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10</v>
      </c>
      <c r="F53" s="93">
        <f t="shared" ref="F53:M53" si="6">SUM(F54:F55)</f>
        <v>0</v>
      </c>
      <c r="G53" s="93">
        <f t="shared" si="6"/>
        <v>10</v>
      </c>
      <c r="H53" s="94">
        <f t="shared" si="6"/>
        <v>12</v>
      </c>
      <c r="I53" s="93">
        <f t="shared" si="6"/>
        <v>12</v>
      </c>
      <c r="J53" s="95">
        <f t="shared" si="6"/>
        <v>12</v>
      </c>
      <c r="K53" s="93">
        <f t="shared" si="6"/>
        <v>12</v>
      </c>
      <c r="L53" s="93">
        <f t="shared" si="6"/>
        <v>13</v>
      </c>
      <c r="M53" s="93">
        <f t="shared" si="6"/>
        <v>14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10</v>
      </c>
      <c r="F55" s="93">
        <v>0</v>
      </c>
      <c r="G55" s="93">
        <v>10</v>
      </c>
      <c r="H55" s="94">
        <v>12</v>
      </c>
      <c r="I55" s="93">
        <v>12</v>
      </c>
      <c r="J55" s="95">
        <v>12</v>
      </c>
      <c r="K55" s="93">
        <v>12</v>
      </c>
      <c r="L55" s="93">
        <v>13</v>
      </c>
      <c r="M55" s="93">
        <v>14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10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10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7</v>
      </c>
      <c r="F73" s="86">
        <f t="shared" ref="F73:M73" si="12">SUM(F74:F75)</f>
        <v>142</v>
      </c>
      <c r="G73" s="86">
        <f t="shared" si="12"/>
        <v>6</v>
      </c>
      <c r="H73" s="87">
        <f t="shared" si="12"/>
        <v>0</v>
      </c>
      <c r="I73" s="86">
        <f t="shared" si="12"/>
        <v>2</v>
      </c>
      <c r="J73" s="88">
        <f t="shared" si="12"/>
        <v>49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7</v>
      </c>
      <c r="F74" s="79">
        <v>142</v>
      </c>
      <c r="G74" s="79">
        <v>6</v>
      </c>
      <c r="H74" s="80">
        <v>0</v>
      </c>
      <c r="I74" s="79">
        <v>2</v>
      </c>
      <c r="J74" s="81">
        <v>49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176</v>
      </c>
      <c r="F77" s="72">
        <f t="shared" ref="F77:M77" si="13">F78+F81+F84+F85+F86+F87+F88</f>
        <v>1868</v>
      </c>
      <c r="G77" s="72">
        <f t="shared" si="13"/>
        <v>614</v>
      </c>
      <c r="H77" s="73">
        <f t="shared" si="13"/>
        <v>410</v>
      </c>
      <c r="I77" s="72">
        <f t="shared" si="13"/>
        <v>410</v>
      </c>
      <c r="J77" s="74">
        <f t="shared" si="13"/>
        <v>615</v>
      </c>
      <c r="K77" s="72">
        <f t="shared" si="13"/>
        <v>446</v>
      </c>
      <c r="L77" s="72">
        <f t="shared" si="13"/>
        <v>467</v>
      </c>
      <c r="M77" s="72">
        <f t="shared" si="13"/>
        <v>492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167</v>
      </c>
      <c r="F81" s="86">
        <f t="shared" ref="F81:M81" si="15">SUM(F82:F83)</f>
        <v>1868</v>
      </c>
      <c r="G81" s="86">
        <f t="shared" si="15"/>
        <v>432</v>
      </c>
      <c r="H81" s="87">
        <f t="shared" si="15"/>
        <v>410</v>
      </c>
      <c r="I81" s="86">
        <f t="shared" si="15"/>
        <v>410</v>
      </c>
      <c r="J81" s="88">
        <f t="shared" si="15"/>
        <v>615</v>
      </c>
      <c r="K81" s="86">
        <f t="shared" si="15"/>
        <v>446</v>
      </c>
      <c r="L81" s="86">
        <f t="shared" si="15"/>
        <v>467</v>
      </c>
      <c r="M81" s="86">
        <f t="shared" si="15"/>
        <v>492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677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167</v>
      </c>
      <c r="F83" s="93">
        <v>1191</v>
      </c>
      <c r="G83" s="93">
        <v>432</v>
      </c>
      <c r="H83" s="94">
        <v>410</v>
      </c>
      <c r="I83" s="93">
        <v>410</v>
      </c>
      <c r="J83" s="95">
        <v>615</v>
      </c>
      <c r="K83" s="93">
        <v>446</v>
      </c>
      <c r="L83" s="93">
        <v>467</v>
      </c>
      <c r="M83" s="93">
        <v>492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9</v>
      </c>
      <c r="F88" s="86">
        <v>0</v>
      </c>
      <c r="G88" s="86">
        <v>182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18</v>
      </c>
      <c r="F90" s="72">
        <v>0</v>
      </c>
      <c r="G90" s="72">
        <v>12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33230</v>
      </c>
      <c r="F92" s="46">
        <f t="shared" ref="F92:M92" si="16">F4+F51+F77+F90</f>
        <v>38082</v>
      </c>
      <c r="G92" s="46">
        <f t="shared" si="16"/>
        <v>32265</v>
      </c>
      <c r="H92" s="47">
        <f t="shared" si="16"/>
        <v>39238</v>
      </c>
      <c r="I92" s="46">
        <f t="shared" si="16"/>
        <v>38238</v>
      </c>
      <c r="J92" s="48">
        <f t="shared" si="16"/>
        <v>35412</v>
      </c>
      <c r="K92" s="46">
        <f t="shared" si="16"/>
        <v>47804</v>
      </c>
      <c r="L92" s="46">
        <f t="shared" si="16"/>
        <v>50783</v>
      </c>
      <c r="M92" s="46">
        <f t="shared" si="16"/>
        <v>53845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162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147</v>
      </c>
      <c r="F3" s="17" t="s">
        <v>148</v>
      </c>
      <c r="G3" s="17" t="s">
        <v>149</v>
      </c>
      <c r="H3" s="173" t="s">
        <v>150</v>
      </c>
      <c r="I3" s="174"/>
      <c r="J3" s="175"/>
      <c r="K3" s="17" t="s">
        <v>151</v>
      </c>
      <c r="L3" s="17" t="s">
        <v>153</v>
      </c>
      <c r="M3" s="17" t="s">
        <v>152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94031</v>
      </c>
      <c r="F4" s="72">
        <f t="shared" ref="F4:M4" si="0">F5+F8+F47</f>
        <v>106489</v>
      </c>
      <c r="G4" s="72">
        <f t="shared" si="0"/>
        <v>103447</v>
      </c>
      <c r="H4" s="73">
        <f t="shared" si="0"/>
        <v>131430</v>
      </c>
      <c r="I4" s="72">
        <f t="shared" si="0"/>
        <v>127225</v>
      </c>
      <c r="J4" s="74">
        <f t="shared" si="0"/>
        <v>126225</v>
      </c>
      <c r="K4" s="72">
        <f t="shared" si="0"/>
        <v>132787</v>
      </c>
      <c r="L4" s="72">
        <f t="shared" si="0"/>
        <v>134550</v>
      </c>
      <c r="M4" s="72">
        <f t="shared" si="0"/>
        <v>143850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17321</v>
      </c>
      <c r="F5" s="100">
        <f t="shared" ref="F5:M5" si="1">SUM(F6:F7)</f>
        <v>18409</v>
      </c>
      <c r="G5" s="100">
        <f t="shared" si="1"/>
        <v>20090</v>
      </c>
      <c r="H5" s="101">
        <f t="shared" si="1"/>
        <v>27201</v>
      </c>
      <c r="I5" s="100">
        <f t="shared" si="1"/>
        <v>28001</v>
      </c>
      <c r="J5" s="102">
        <f t="shared" si="1"/>
        <v>27001</v>
      </c>
      <c r="K5" s="100">
        <f t="shared" si="1"/>
        <v>44400</v>
      </c>
      <c r="L5" s="100">
        <f t="shared" si="1"/>
        <v>54140</v>
      </c>
      <c r="M5" s="100">
        <f t="shared" si="1"/>
        <v>57378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15145</v>
      </c>
      <c r="F6" s="79">
        <v>16059</v>
      </c>
      <c r="G6" s="79">
        <v>18172</v>
      </c>
      <c r="H6" s="80">
        <v>23944</v>
      </c>
      <c r="I6" s="79">
        <v>24744</v>
      </c>
      <c r="J6" s="81">
        <v>23744</v>
      </c>
      <c r="K6" s="79">
        <v>40954</v>
      </c>
      <c r="L6" s="79">
        <v>47711</v>
      </c>
      <c r="M6" s="79">
        <v>50608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2176</v>
      </c>
      <c r="F7" s="93">
        <v>2350</v>
      </c>
      <c r="G7" s="93">
        <v>1918</v>
      </c>
      <c r="H7" s="94">
        <v>3257</v>
      </c>
      <c r="I7" s="93">
        <v>3257</v>
      </c>
      <c r="J7" s="95">
        <v>3257</v>
      </c>
      <c r="K7" s="93">
        <v>3446</v>
      </c>
      <c r="L7" s="93">
        <v>6429</v>
      </c>
      <c r="M7" s="93">
        <v>6770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76710</v>
      </c>
      <c r="F8" s="100">
        <f t="shared" ref="F8:M8" si="2">SUM(F9:F46)</f>
        <v>88080</v>
      </c>
      <c r="G8" s="100">
        <f t="shared" si="2"/>
        <v>83357</v>
      </c>
      <c r="H8" s="101">
        <f t="shared" si="2"/>
        <v>104229</v>
      </c>
      <c r="I8" s="100">
        <f t="shared" si="2"/>
        <v>99224</v>
      </c>
      <c r="J8" s="102">
        <f t="shared" si="2"/>
        <v>99224</v>
      </c>
      <c r="K8" s="100">
        <f t="shared" si="2"/>
        <v>88387</v>
      </c>
      <c r="L8" s="100">
        <f t="shared" si="2"/>
        <v>80410</v>
      </c>
      <c r="M8" s="100">
        <f t="shared" si="2"/>
        <v>86472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296</v>
      </c>
      <c r="F10" s="86">
        <v>347</v>
      </c>
      <c r="G10" s="86">
        <v>5420</v>
      </c>
      <c r="H10" s="87">
        <v>4749</v>
      </c>
      <c r="I10" s="86">
        <v>4000</v>
      </c>
      <c r="J10" s="88">
        <v>4000</v>
      </c>
      <c r="K10" s="86">
        <v>1753</v>
      </c>
      <c r="L10" s="86">
        <v>169</v>
      </c>
      <c r="M10" s="86">
        <v>179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38</v>
      </c>
      <c r="F11" s="86">
        <v>19</v>
      </c>
      <c r="G11" s="86">
        <v>81</v>
      </c>
      <c r="H11" s="87">
        <v>46</v>
      </c>
      <c r="I11" s="86">
        <v>800</v>
      </c>
      <c r="J11" s="88">
        <v>800</v>
      </c>
      <c r="K11" s="86">
        <v>807</v>
      </c>
      <c r="L11" s="86">
        <v>835</v>
      </c>
      <c r="M11" s="86">
        <v>880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0</v>
      </c>
      <c r="F14" s="86">
        <v>3479</v>
      </c>
      <c r="G14" s="86">
        <v>4530</v>
      </c>
      <c r="H14" s="87">
        <v>3839</v>
      </c>
      <c r="I14" s="86">
        <v>6839</v>
      </c>
      <c r="J14" s="88">
        <v>8404</v>
      </c>
      <c r="K14" s="86">
        <v>4032</v>
      </c>
      <c r="L14" s="86">
        <v>3000</v>
      </c>
      <c r="M14" s="86">
        <v>3159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4518</v>
      </c>
      <c r="F15" s="86">
        <v>4033</v>
      </c>
      <c r="G15" s="86">
        <v>1032</v>
      </c>
      <c r="H15" s="87">
        <v>4361</v>
      </c>
      <c r="I15" s="86">
        <v>1200</v>
      </c>
      <c r="J15" s="88">
        <v>910</v>
      </c>
      <c r="K15" s="86">
        <v>1210</v>
      </c>
      <c r="L15" s="86">
        <v>1251</v>
      </c>
      <c r="M15" s="86">
        <v>1317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6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4751</v>
      </c>
      <c r="F17" s="86">
        <v>3142</v>
      </c>
      <c r="G17" s="86">
        <v>2258</v>
      </c>
      <c r="H17" s="87">
        <v>3813</v>
      </c>
      <c r="I17" s="86">
        <v>2313</v>
      </c>
      <c r="J17" s="88">
        <v>782</v>
      </c>
      <c r="K17" s="86">
        <v>1974</v>
      </c>
      <c r="L17" s="86">
        <v>3076</v>
      </c>
      <c r="M17" s="86">
        <v>3239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560</v>
      </c>
      <c r="F21" s="86">
        <v>1457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3429</v>
      </c>
      <c r="F22" s="86">
        <v>5871</v>
      </c>
      <c r="G22" s="86">
        <v>7241</v>
      </c>
      <c r="H22" s="87">
        <v>4900</v>
      </c>
      <c r="I22" s="86">
        <v>5381</v>
      </c>
      <c r="J22" s="88">
        <v>6539</v>
      </c>
      <c r="K22" s="86">
        <v>3842</v>
      </c>
      <c r="L22" s="86">
        <v>1842</v>
      </c>
      <c r="M22" s="86">
        <v>1940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10048</v>
      </c>
      <c r="F23" s="86">
        <v>9108</v>
      </c>
      <c r="G23" s="86">
        <v>7924</v>
      </c>
      <c r="H23" s="87">
        <v>7003</v>
      </c>
      <c r="I23" s="86">
        <v>7575</v>
      </c>
      <c r="J23" s="88">
        <v>7272</v>
      </c>
      <c r="K23" s="86">
        <v>6787</v>
      </c>
      <c r="L23" s="86">
        <v>7374</v>
      </c>
      <c r="M23" s="86">
        <v>7140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818</v>
      </c>
      <c r="F25" s="86">
        <v>1232</v>
      </c>
      <c r="G25" s="86">
        <v>1169</v>
      </c>
      <c r="H25" s="87">
        <v>1249</v>
      </c>
      <c r="I25" s="86">
        <v>2578</v>
      </c>
      <c r="J25" s="88">
        <v>1415</v>
      </c>
      <c r="K25" s="86">
        <v>1512</v>
      </c>
      <c r="L25" s="86">
        <v>1563</v>
      </c>
      <c r="M25" s="86">
        <v>1646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40</v>
      </c>
      <c r="F29" s="86">
        <v>23</v>
      </c>
      <c r="G29" s="86">
        <v>16</v>
      </c>
      <c r="H29" s="87">
        <v>41</v>
      </c>
      <c r="I29" s="86">
        <v>41</v>
      </c>
      <c r="J29" s="88">
        <v>41</v>
      </c>
      <c r="K29" s="86">
        <v>101</v>
      </c>
      <c r="L29" s="86">
        <v>104</v>
      </c>
      <c r="M29" s="86">
        <v>110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35</v>
      </c>
      <c r="J32" s="88">
        <v>56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2681</v>
      </c>
      <c r="F37" s="86">
        <v>157</v>
      </c>
      <c r="G37" s="86">
        <v>898</v>
      </c>
      <c r="H37" s="87">
        <v>1914</v>
      </c>
      <c r="I37" s="86">
        <v>1000</v>
      </c>
      <c r="J37" s="88">
        <v>1000</v>
      </c>
      <c r="K37" s="86">
        <v>1008</v>
      </c>
      <c r="L37" s="86">
        <v>1042</v>
      </c>
      <c r="M37" s="86">
        <v>1097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2192</v>
      </c>
      <c r="F38" s="86">
        <v>1008</v>
      </c>
      <c r="G38" s="86">
        <v>668</v>
      </c>
      <c r="H38" s="87">
        <v>7209</v>
      </c>
      <c r="I38" s="86">
        <v>2100</v>
      </c>
      <c r="J38" s="88">
        <v>2100</v>
      </c>
      <c r="K38" s="86">
        <v>2621</v>
      </c>
      <c r="L38" s="86">
        <v>2711</v>
      </c>
      <c r="M38" s="86">
        <v>2854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3</v>
      </c>
      <c r="H39" s="87">
        <v>0</v>
      </c>
      <c r="I39" s="86">
        <v>2500</v>
      </c>
      <c r="J39" s="88">
        <v>2500</v>
      </c>
      <c r="K39" s="86">
        <v>7057</v>
      </c>
      <c r="L39" s="86">
        <v>6297</v>
      </c>
      <c r="M39" s="86">
        <v>6631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165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2939</v>
      </c>
      <c r="F41" s="86">
        <v>5765</v>
      </c>
      <c r="G41" s="86">
        <v>4700</v>
      </c>
      <c r="H41" s="87">
        <v>3459</v>
      </c>
      <c r="I41" s="86">
        <v>4718</v>
      </c>
      <c r="J41" s="88">
        <v>6675</v>
      </c>
      <c r="K41" s="86">
        <v>4032</v>
      </c>
      <c r="L41" s="86">
        <v>2169</v>
      </c>
      <c r="M41" s="86">
        <v>2284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4393</v>
      </c>
      <c r="F42" s="86">
        <v>6250</v>
      </c>
      <c r="G42" s="86">
        <v>6395</v>
      </c>
      <c r="H42" s="87">
        <v>5871</v>
      </c>
      <c r="I42" s="86">
        <v>7765</v>
      </c>
      <c r="J42" s="88">
        <v>8295</v>
      </c>
      <c r="K42" s="86">
        <v>6350</v>
      </c>
      <c r="L42" s="86">
        <v>6566</v>
      </c>
      <c r="M42" s="86">
        <v>6915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491</v>
      </c>
      <c r="F43" s="86">
        <v>2513</v>
      </c>
      <c r="G43" s="86">
        <v>650</v>
      </c>
      <c r="H43" s="87">
        <v>7894</v>
      </c>
      <c r="I43" s="86">
        <v>9800</v>
      </c>
      <c r="J43" s="88">
        <v>9800</v>
      </c>
      <c r="K43" s="86">
        <v>4335</v>
      </c>
      <c r="L43" s="86">
        <v>2482</v>
      </c>
      <c r="M43" s="86">
        <v>5036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34054</v>
      </c>
      <c r="F44" s="86">
        <v>32397</v>
      </c>
      <c r="G44" s="86">
        <v>29138</v>
      </c>
      <c r="H44" s="87">
        <v>38254</v>
      </c>
      <c r="I44" s="86">
        <v>34000</v>
      </c>
      <c r="J44" s="88">
        <v>31011</v>
      </c>
      <c r="K44" s="86">
        <v>36855</v>
      </c>
      <c r="L44" s="86">
        <v>35440</v>
      </c>
      <c r="M44" s="86">
        <v>37318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5460</v>
      </c>
      <c r="F45" s="86">
        <v>11273</v>
      </c>
      <c r="G45" s="86">
        <v>11069</v>
      </c>
      <c r="H45" s="87">
        <v>9627</v>
      </c>
      <c r="I45" s="86">
        <v>6579</v>
      </c>
      <c r="J45" s="88">
        <v>7624</v>
      </c>
      <c r="K45" s="86">
        <v>4111</v>
      </c>
      <c r="L45" s="86">
        <v>4489</v>
      </c>
      <c r="M45" s="86">
        <v>4727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321</v>
      </c>
      <c r="G51" s="72">
        <f t="shared" si="4"/>
        <v>0</v>
      </c>
      <c r="H51" s="73">
        <f t="shared" si="4"/>
        <v>0</v>
      </c>
      <c r="I51" s="72">
        <f t="shared" si="4"/>
        <v>5</v>
      </c>
      <c r="J51" s="74">
        <f t="shared" si="4"/>
        <v>5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289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32</v>
      </c>
      <c r="G73" s="86">
        <f t="shared" si="12"/>
        <v>0</v>
      </c>
      <c r="H73" s="87">
        <f t="shared" si="12"/>
        <v>0</v>
      </c>
      <c r="I73" s="86">
        <f t="shared" si="12"/>
        <v>5</v>
      </c>
      <c r="J73" s="88">
        <f t="shared" si="12"/>
        <v>5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31</v>
      </c>
      <c r="G74" s="79">
        <v>0</v>
      </c>
      <c r="H74" s="80">
        <v>0</v>
      </c>
      <c r="I74" s="79">
        <v>5</v>
      </c>
      <c r="J74" s="81">
        <v>5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1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1925</v>
      </c>
      <c r="F77" s="72">
        <f t="shared" ref="F77:M77" si="13">F78+F81+F84+F85+F86+F87+F88</f>
        <v>347</v>
      </c>
      <c r="G77" s="72">
        <f t="shared" si="13"/>
        <v>180</v>
      </c>
      <c r="H77" s="73">
        <f t="shared" si="13"/>
        <v>1679</v>
      </c>
      <c r="I77" s="72">
        <f t="shared" si="13"/>
        <v>5879</v>
      </c>
      <c r="J77" s="74">
        <f t="shared" si="13"/>
        <v>5879</v>
      </c>
      <c r="K77" s="72">
        <f t="shared" si="13"/>
        <v>704</v>
      </c>
      <c r="L77" s="72">
        <f t="shared" si="13"/>
        <v>736</v>
      </c>
      <c r="M77" s="72">
        <f t="shared" si="13"/>
        <v>775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312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312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1081</v>
      </c>
      <c r="F81" s="86">
        <f t="shared" ref="F81:M81" si="15">SUM(F82:F83)</f>
        <v>347</v>
      </c>
      <c r="G81" s="86">
        <f t="shared" si="15"/>
        <v>180</v>
      </c>
      <c r="H81" s="87">
        <f t="shared" si="15"/>
        <v>1679</v>
      </c>
      <c r="I81" s="86">
        <f t="shared" si="15"/>
        <v>5879</v>
      </c>
      <c r="J81" s="88">
        <f t="shared" si="15"/>
        <v>5567</v>
      </c>
      <c r="K81" s="86">
        <f t="shared" si="15"/>
        <v>704</v>
      </c>
      <c r="L81" s="86">
        <f t="shared" si="15"/>
        <v>736</v>
      </c>
      <c r="M81" s="86">
        <f t="shared" si="15"/>
        <v>775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1081</v>
      </c>
      <c r="F83" s="93">
        <v>347</v>
      </c>
      <c r="G83" s="93">
        <v>180</v>
      </c>
      <c r="H83" s="94">
        <v>1679</v>
      </c>
      <c r="I83" s="93">
        <v>5879</v>
      </c>
      <c r="J83" s="95">
        <v>5567</v>
      </c>
      <c r="K83" s="93">
        <v>704</v>
      </c>
      <c r="L83" s="93">
        <v>736</v>
      </c>
      <c r="M83" s="93">
        <v>775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844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95956</v>
      </c>
      <c r="F92" s="46">
        <f t="shared" ref="F92:M92" si="16">F4+F51+F77+F90</f>
        <v>107157</v>
      </c>
      <c r="G92" s="46">
        <f t="shared" si="16"/>
        <v>103627</v>
      </c>
      <c r="H92" s="47">
        <f t="shared" si="16"/>
        <v>133109</v>
      </c>
      <c r="I92" s="46">
        <f t="shared" si="16"/>
        <v>133109</v>
      </c>
      <c r="J92" s="48">
        <f t="shared" si="16"/>
        <v>132109</v>
      </c>
      <c r="K92" s="46">
        <f t="shared" si="16"/>
        <v>133491</v>
      </c>
      <c r="L92" s="46">
        <f t="shared" si="16"/>
        <v>135286</v>
      </c>
      <c r="M92" s="46">
        <f t="shared" si="16"/>
        <v>144625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155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147</v>
      </c>
      <c r="D3" s="17" t="s">
        <v>148</v>
      </c>
      <c r="E3" s="17" t="s">
        <v>149</v>
      </c>
      <c r="F3" s="173" t="s">
        <v>150</v>
      </c>
      <c r="G3" s="174"/>
      <c r="H3" s="175"/>
      <c r="I3" s="17" t="s">
        <v>151</v>
      </c>
      <c r="J3" s="17" t="s">
        <v>153</v>
      </c>
      <c r="K3" s="17" t="s">
        <v>152</v>
      </c>
      <c r="Z3" s="54" t="s">
        <v>32</v>
      </c>
    </row>
    <row r="4" spans="1:27" s="14" customFormat="1" ht="12.75" customHeight="1" x14ac:dyDescent="0.25">
      <c r="A4" s="25"/>
      <c r="B4" s="55" t="s">
        <v>122</v>
      </c>
      <c r="C4" s="33">
        <v>33230</v>
      </c>
      <c r="D4" s="33">
        <v>38082</v>
      </c>
      <c r="E4" s="33">
        <v>32265</v>
      </c>
      <c r="F4" s="27">
        <v>39238</v>
      </c>
      <c r="G4" s="28">
        <v>38238</v>
      </c>
      <c r="H4" s="29">
        <v>35412</v>
      </c>
      <c r="I4" s="33">
        <v>47804</v>
      </c>
      <c r="J4" s="33">
        <v>50783</v>
      </c>
      <c r="K4" s="33">
        <v>53845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129</v>
      </c>
      <c r="C5" s="33">
        <v>95956</v>
      </c>
      <c r="D5" s="33">
        <v>107157</v>
      </c>
      <c r="E5" s="33">
        <v>103627</v>
      </c>
      <c r="F5" s="32">
        <v>133109</v>
      </c>
      <c r="G5" s="33">
        <v>133109</v>
      </c>
      <c r="H5" s="34">
        <v>132109</v>
      </c>
      <c r="I5" s="33">
        <v>133491</v>
      </c>
      <c r="J5" s="33">
        <v>135286</v>
      </c>
      <c r="K5" s="33">
        <v>144625</v>
      </c>
      <c r="Z5" s="53">
        <f t="shared" si="0"/>
        <v>1</v>
      </c>
      <c r="AA5" s="30">
        <v>2</v>
      </c>
    </row>
    <row r="6" spans="1:27" s="14" customFormat="1" ht="12.75" hidden="1" customHeight="1" x14ac:dyDescent="0.25">
      <c r="A6" s="25"/>
      <c r="B6" s="56" t="s">
        <v>128</v>
      </c>
      <c r="C6" s="33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3">
        <v>0</v>
      </c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127</v>
      </c>
      <c r="C7" s="33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3">
        <v>0</v>
      </c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126</v>
      </c>
      <c r="C8" s="33">
        <v>0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144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143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142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141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125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123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124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132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131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130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129186</v>
      </c>
      <c r="D19" s="46">
        <f t="shared" ref="D19:K19" si="1">SUM(D4:D18)</f>
        <v>145239</v>
      </c>
      <c r="E19" s="46">
        <f t="shared" si="1"/>
        <v>135892</v>
      </c>
      <c r="F19" s="47">
        <f t="shared" si="1"/>
        <v>172347</v>
      </c>
      <c r="G19" s="46">
        <f t="shared" si="1"/>
        <v>171347</v>
      </c>
      <c r="H19" s="48">
        <f t="shared" si="1"/>
        <v>167521</v>
      </c>
      <c r="I19" s="46">
        <f t="shared" si="1"/>
        <v>181295</v>
      </c>
      <c r="J19" s="46">
        <f t="shared" si="1"/>
        <v>186069</v>
      </c>
      <c r="K19" s="46">
        <f t="shared" si="1"/>
        <v>198470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156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147</v>
      </c>
      <c r="D3" s="17" t="s">
        <v>148</v>
      </c>
      <c r="E3" s="17" t="s">
        <v>149</v>
      </c>
      <c r="F3" s="173" t="s">
        <v>150</v>
      </c>
      <c r="G3" s="174"/>
      <c r="H3" s="175"/>
      <c r="I3" s="17" t="s">
        <v>151</v>
      </c>
      <c r="J3" s="17" t="s">
        <v>153</v>
      </c>
      <c r="K3" s="17" t="s">
        <v>152</v>
      </c>
    </row>
    <row r="4" spans="1:27" s="23" customFormat="1" ht="12.75" customHeight="1" x14ac:dyDescent="0.25">
      <c r="A4" s="18"/>
      <c r="B4" s="19" t="s">
        <v>6</v>
      </c>
      <c r="C4" s="20">
        <f>SUM(C5:C7)</f>
        <v>127050</v>
      </c>
      <c r="D4" s="20">
        <f t="shared" ref="D4:K4" si="0">SUM(D5:D7)</f>
        <v>142551</v>
      </c>
      <c r="E4" s="20">
        <f t="shared" si="0"/>
        <v>135070</v>
      </c>
      <c r="F4" s="21">
        <f t="shared" si="0"/>
        <v>170246</v>
      </c>
      <c r="G4" s="20">
        <f t="shared" si="0"/>
        <v>165039</v>
      </c>
      <c r="H4" s="22">
        <f t="shared" si="0"/>
        <v>160961</v>
      </c>
      <c r="I4" s="20">
        <f t="shared" si="0"/>
        <v>180133</v>
      </c>
      <c r="J4" s="20">
        <f t="shared" si="0"/>
        <v>184853</v>
      </c>
      <c r="K4" s="20">
        <f t="shared" si="0"/>
        <v>197189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31591</v>
      </c>
      <c r="D5" s="28">
        <v>32658</v>
      </c>
      <c r="E5" s="28">
        <v>37307</v>
      </c>
      <c r="F5" s="27">
        <v>48566</v>
      </c>
      <c r="G5" s="28">
        <v>49366</v>
      </c>
      <c r="H5" s="29">
        <v>45288</v>
      </c>
      <c r="I5" s="28">
        <v>74572</v>
      </c>
      <c r="J5" s="28">
        <v>86485</v>
      </c>
      <c r="K5" s="29">
        <v>91810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95459</v>
      </c>
      <c r="D6" s="33">
        <v>109893</v>
      </c>
      <c r="E6" s="33">
        <v>97763</v>
      </c>
      <c r="F6" s="32">
        <v>121680</v>
      </c>
      <c r="G6" s="33">
        <v>115673</v>
      </c>
      <c r="H6" s="34">
        <v>115673</v>
      </c>
      <c r="I6" s="33">
        <v>105561</v>
      </c>
      <c r="J6" s="33">
        <v>98368</v>
      </c>
      <c r="K6" s="34">
        <v>105379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17</v>
      </c>
      <c r="D8" s="20">
        <f t="shared" ref="D8:K8" si="1">SUM(D9:D15)</f>
        <v>473</v>
      </c>
      <c r="E8" s="20">
        <f t="shared" si="1"/>
        <v>16</v>
      </c>
      <c r="F8" s="21">
        <f t="shared" si="1"/>
        <v>12</v>
      </c>
      <c r="G8" s="20">
        <f t="shared" si="1"/>
        <v>19</v>
      </c>
      <c r="H8" s="22">
        <f t="shared" si="1"/>
        <v>66</v>
      </c>
      <c r="I8" s="20">
        <f t="shared" si="1"/>
        <v>12</v>
      </c>
      <c r="J8" s="20">
        <f t="shared" si="1"/>
        <v>13</v>
      </c>
      <c r="K8" s="20">
        <f t="shared" si="1"/>
        <v>14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10</v>
      </c>
      <c r="D9" s="28">
        <v>10</v>
      </c>
      <c r="E9" s="28">
        <v>10</v>
      </c>
      <c r="F9" s="27">
        <v>12</v>
      </c>
      <c r="G9" s="28">
        <v>12</v>
      </c>
      <c r="H9" s="29">
        <v>12</v>
      </c>
      <c r="I9" s="28">
        <v>12</v>
      </c>
      <c r="J9" s="28">
        <v>13</v>
      </c>
      <c r="K9" s="29">
        <v>14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289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7</v>
      </c>
      <c r="D15" s="36">
        <v>174</v>
      </c>
      <c r="E15" s="36">
        <v>6</v>
      </c>
      <c r="F15" s="35">
        <v>0</v>
      </c>
      <c r="G15" s="36">
        <v>7</v>
      </c>
      <c r="H15" s="37">
        <v>54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2101</v>
      </c>
      <c r="D16" s="20">
        <f t="shared" ref="D16:K16" si="2">SUM(D17:D23)</f>
        <v>2215</v>
      </c>
      <c r="E16" s="20">
        <f t="shared" si="2"/>
        <v>794</v>
      </c>
      <c r="F16" s="21">
        <f t="shared" si="2"/>
        <v>2089</v>
      </c>
      <c r="G16" s="20">
        <f t="shared" si="2"/>
        <v>6289</v>
      </c>
      <c r="H16" s="22">
        <f t="shared" si="2"/>
        <v>6494</v>
      </c>
      <c r="I16" s="20">
        <f t="shared" si="2"/>
        <v>1150</v>
      </c>
      <c r="J16" s="20">
        <f t="shared" si="2"/>
        <v>1203</v>
      </c>
      <c r="K16" s="20">
        <f t="shared" si="2"/>
        <v>1267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312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1248</v>
      </c>
      <c r="D18" s="33">
        <v>2215</v>
      </c>
      <c r="E18" s="33">
        <v>612</v>
      </c>
      <c r="F18" s="32">
        <v>2089</v>
      </c>
      <c r="G18" s="33">
        <v>6289</v>
      </c>
      <c r="H18" s="34">
        <v>6182</v>
      </c>
      <c r="I18" s="33">
        <v>1150</v>
      </c>
      <c r="J18" s="33">
        <v>1203</v>
      </c>
      <c r="K18" s="34">
        <v>1267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853</v>
      </c>
      <c r="D23" s="36">
        <v>0</v>
      </c>
      <c r="E23" s="36">
        <v>182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18</v>
      </c>
      <c r="D24" s="20">
        <v>0</v>
      </c>
      <c r="E24" s="20">
        <v>12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129186</v>
      </c>
      <c r="D26" s="46">
        <f t="shared" ref="D26:K26" si="3">+D4+D8+D16+D24</f>
        <v>145239</v>
      </c>
      <c r="E26" s="46">
        <f t="shared" si="3"/>
        <v>135892</v>
      </c>
      <c r="F26" s="47">
        <f t="shared" si="3"/>
        <v>172347</v>
      </c>
      <c r="G26" s="46">
        <f t="shared" si="3"/>
        <v>171347</v>
      </c>
      <c r="H26" s="48">
        <f t="shared" si="3"/>
        <v>167521</v>
      </c>
      <c r="I26" s="46">
        <f t="shared" si="3"/>
        <v>181295</v>
      </c>
      <c r="J26" s="46">
        <f t="shared" si="3"/>
        <v>186069</v>
      </c>
      <c r="K26" s="46">
        <f t="shared" si="3"/>
        <v>198470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157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147</v>
      </c>
      <c r="D3" s="17" t="s">
        <v>148</v>
      </c>
      <c r="E3" s="17" t="s">
        <v>149</v>
      </c>
      <c r="F3" s="173" t="s">
        <v>150</v>
      </c>
      <c r="G3" s="174"/>
      <c r="H3" s="175"/>
      <c r="I3" s="17" t="s">
        <v>151</v>
      </c>
      <c r="J3" s="17" t="s">
        <v>153</v>
      </c>
      <c r="K3" s="17" t="s">
        <v>152</v>
      </c>
      <c r="Z3" s="54" t="s">
        <v>32</v>
      </c>
    </row>
    <row r="4" spans="1:27" s="14" customFormat="1" ht="12.75" customHeight="1" x14ac:dyDescent="0.25">
      <c r="A4" s="25"/>
      <c r="B4" s="56" t="s">
        <v>133</v>
      </c>
      <c r="C4" s="33">
        <v>3854</v>
      </c>
      <c r="D4" s="33">
        <v>5339</v>
      </c>
      <c r="E4" s="33">
        <v>6050</v>
      </c>
      <c r="F4" s="27">
        <v>7577</v>
      </c>
      <c r="G4" s="28">
        <v>7080</v>
      </c>
      <c r="H4" s="29">
        <v>4618</v>
      </c>
      <c r="I4" s="33">
        <v>8031</v>
      </c>
      <c r="J4" s="33">
        <v>8400</v>
      </c>
      <c r="K4" s="33">
        <v>8845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134</v>
      </c>
      <c r="C5" s="33">
        <v>9484</v>
      </c>
      <c r="D5" s="33">
        <v>7236</v>
      </c>
      <c r="E5" s="33">
        <v>7576</v>
      </c>
      <c r="F5" s="32">
        <v>10126</v>
      </c>
      <c r="G5" s="33">
        <v>10126</v>
      </c>
      <c r="H5" s="34">
        <v>9618</v>
      </c>
      <c r="I5" s="33">
        <v>10734</v>
      </c>
      <c r="J5" s="33">
        <v>11228</v>
      </c>
      <c r="K5" s="33">
        <v>11823</v>
      </c>
      <c r="Z5" s="53">
        <f t="shared" si="0"/>
        <v>1</v>
      </c>
      <c r="AA5" s="30">
        <v>3</v>
      </c>
    </row>
    <row r="6" spans="1:27" s="14" customFormat="1" ht="12.75" customHeight="1" x14ac:dyDescent="0.25">
      <c r="A6" s="25"/>
      <c r="B6" s="56" t="s">
        <v>135</v>
      </c>
      <c r="C6" s="33">
        <v>16636</v>
      </c>
      <c r="D6" s="33">
        <v>22468</v>
      </c>
      <c r="E6" s="33">
        <v>15427</v>
      </c>
      <c r="F6" s="32">
        <v>16781</v>
      </c>
      <c r="G6" s="33">
        <v>16483</v>
      </c>
      <c r="H6" s="34">
        <v>16422</v>
      </c>
      <c r="I6" s="33">
        <v>24000</v>
      </c>
      <c r="J6" s="33">
        <v>25884</v>
      </c>
      <c r="K6" s="33">
        <v>27627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136</v>
      </c>
      <c r="C7" s="33">
        <v>1841</v>
      </c>
      <c r="D7" s="33">
        <v>1542</v>
      </c>
      <c r="E7" s="33">
        <v>1882</v>
      </c>
      <c r="F7" s="32">
        <v>2935</v>
      </c>
      <c r="G7" s="33">
        <v>2730</v>
      </c>
      <c r="H7" s="34">
        <v>2935</v>
      </c>
      <c r="I7" s="33">
        <v>3111</v>
      </c>
      <c r="J7" s="33">
        <v>3254</v>
      </c>
      <c r="K7" s="33">
        <v>3426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137</v>
      </c>
      <c r="C8" s="33">
        <v>1415</v>
      </c>
      <c r="D8" s="33">
        <v>1497</v>
      </c>
      <c r="E8" s="33">
        <v>1330</v>
      </c>
      <c r="F8" s="32">
        <v>1819</v>
      </c>
      <c r="G8" s="33">
        <v>1819</v>
      </c>
      <c r="H8" s="34">
        <v>1819</v>
      </c>
      <c r="I8" s="33">
        <v>1928</v>
      </c>
      <c r="J8" s="33">
        <v>2017</v>
      </c>
      <c r="K8" s="33">
        <v>2124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33230</v>
      </c>
      <c r="D19" s="46">
        <f t="shared" ref="D19:K19" si="1">SUM(D4:D18)</f>
        <v>38082</v>
      </c>
      <c r="E19" s="46">
        <f t="shared" si="1"/>
        <v>32265</v>
      </c>
      <c r="F19" s="47">
        <f t="shared" si="1"/>
        <v>39238</v>
      </c>
      <c r="G19" s="46">
        <f t="shared" si="1"/>
        <v>38238</v>
      </c>
      <c r="H19" s="48">
        <f t="shared" si="1"/>
        <v>35412</v>
      </c>
      <c r="I19" s="46">
        <f t="shared" si="1"/>
        <v>47804</v>
      </c>
      <c r="J19" s="46">
        <f t="shared" si="1"/>
        <v>50783</v>
      </c>
      <c r="K19" s="46">
        <f t="shared" si="1"/>
        <v>53845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158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147</v>
      </c>
      <c r="D3" s="17" t="s">
        <v>148</v>
      </c>
      <c r="E3" s="17" t="s">
        <v>149</v>
      </c>
      <c r="F3" s="173" t="s">
        <v>150</v>
      </c>
      <c r="G3" s="174"/>
      <c r="H3" s="175"/>
      <c r="I3" s="17" t="s">
        <v>151</v>
      </c>
      <c r="J3" s="17" t="s">
        <v>153</v>
      </c>
      <c r="K3" s="17" t="s">
        <v>152</v>
      </c>
    </row>
    <row r="4" spans="1:27" s="23" customFormat="1" ht="12.75" customHeight="1" x14ac:dyDescent="0.25">
      <c r="A4" s="18"/>
      <c r="B4" s="19" t="s">
        <v>6</v>
      </c>
      <c r="C4" s="20">
        <f>SUM(C5:C7)</f>
        <v>33019</v>
      </c>
      <c r="D4" s="20">
        <f t="shared" ref="D4:K4" si="0">SUM(D5:D7)</f>
        <v>36062</v>
      </c>
      <c r="E4" s="20">
        <f t="shared" si="0"/>
        <v>31623</v>
      </c>
      <c r="F4" s="21">
        <f t="shared" si="0"/>
        <v>38816</v>
      </c>
      <c r="G4" s="20">
        <f t="shared" si="0"/>
        <v>37814</v>
      </c>
      <c r="H4" s="22">
        <f t="shared" si="0"/>
        <v>34736</v>
      </c>
      <c r="I4" s="20">
        <f t="shared" si="0"/>
        <v>47346</v>
      </c>
      <c r="J4" s="20">
        <f t="shared" si="0"/>
        <v>50303</v>
      </c>
      <c r="K4" s="20">
        <f t="shared" si="0"/>
        <v>53339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14270</v>
      </c>
      <c r="D5" s="28">
        <v>14249</v>
      </c>
      <c r="E5" s="28">
        <v>17217</v>
      </c>
      <c r="F5" s="27">
        <v>21365</v>
      </c>
      <c r="G5" s="28">
        <v>21365</v>
      </c>
      <c r="H5" s="29">
        <v>18287</v>
      </c>
      <c r="I5" s="28">
        <v>30172</v>
      </c>
      <c r="J5" s="28">
        <v>32345</v>
      </c>
      <c r="K5" s="29">
        <v>34432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18749</v>
      </c>
      <c r="D6" s="33">
        <v>21813</v>
      </c>
      <c r="E6" s="33">
        <v>14406</v>
      </c>
      <c r="F6" s="32">
        <v>17451</v>
      </c>
      <c r="G6" s="33">
        <v>16449</v>
      </c>
      <c r="H6" s="34">
        <v>16449</v>
      </c>
      <c r="I6" s="33">
        <v>17174</v>
      </c>
      <c r="J6" s="33">
        <v>17958</v>
      </c>
      <c r="K6" s="34">
        <v>18907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17</v>
      </c>
      <c r="D8" s="20">
        <f t="shared" ref="D8:K8" si="1">SUM(D9:D15)</f>
        <v>152</v>
      </c>
      <c r="E8" s="20">
        <f t="shared" si="1"/>
        <v>16</v>
      </c>
      <c r="F8" s="21">
        <f t="shared" si="1"/>
        <v>12</v>
      </c>
      <c r="G8" s="20">
        <f t="shared" si="1"/>
        <v>14</v>
      </c>
      <c r="H8" s="22">
        <f t="shared" si="1"/>
        <v>61</v>
      </c>
      <c r="I8" s="20">
        <f t="shared" si="1"/>
        <v>12</v>
      </c>
      <c r="J8" s="20">
        <f t="shared" si="1"/>
        <v>13</v>
      </c>
      <c r="K8" s="20">
        <f t="shared" si="1"/>
        <v>14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10</v>
      </c>
      <c r="D9" s="28">
        <v>10</v>
      </c>
      <c r="E9" s="28">
        <v>10</v>
      </c>
      <c r="F9" s="27">
        <v>12</v>
      </c>
      <c r="G9" s="28">
        <v>12</v>
      </c>
      <c r="H9" s="29">
        <v>12</v>
      </c>
      <c r="I9" s="28">
        <v>12</v>
      </c>
      <c r="J9" s="28">
        <v>13</v>
      </c>
      <c r="K9" s="29">
        <v>14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7</v>
      </c>
      <c r="D15" s="36">
        <v>142</v>
      </c>
      <c r="E15" s="36">
        <v>6</v>
      </c>
      <c r="F15" s="35">
        <v>0</v>
      </c>
      <c r="G15" s="36">
        <v>2</v>
      </c>
      <c r="H15" s="37">
        <v>49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176</v>
      </c>
      <c r="D16" s="20">
        <f t="shared" ref="D16:K16" si="2">SUM(D17:D23)</f>
        <v>1868</v>
      </c>
      <c r="E16" s="20">
        <f t="shared" si="2"/>
        <v>614</v>
      </c>
      <c r="F16" s="21">
        <f t="shared" si="2"/>
        <v>410</v>
      </c>
      <c r="G16" s="20">
        <f t="shared" si="2"/>
        <v>410</v>
      </c>
      <c r="H16" s="22">
        <f t="shared" si="2"/>
        <v>615</v>
      </c>
      <c r="I16" s="20">
        <f t="shared" si="2"/>
        <v>446</v>
      </c>
      <c r="J16" s="20">
        <f t="shared" si="2"/>
        <v>467</v>
      </c>
      <c r="K16" s="20">
        <f t="shared" si="2"/>
        <v>492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167</v>
      </c>
      <c r="D18" s="33">
        <v>1868</v>
      </c>
      <c r="E18" s="33">
        <v>432</v>
      </c>
      <c r="F18" s="32">
        <v>410</v>
      </c>
      <c r="G18" s="33">
        <v>410</v>
      </c>
      <c r="H18" s="34">
        <v>615</v>
      </c>
      <c r="I18" s="33">
        <v>446</v>
      </c>
      <c r="J18" s="33">
        <v>467</v>
      </c>
      <c r="K18" s="34">
        <v>492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9</v>
      </c>
      <c r="D23" s="36">
        <v>0</v>
      </c>
      <c r="E23" s="36">
        <v>182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18</v>
      </c>
      <c r="D24" s="20">
        <v>0</v>
      </c>
      <c r="E24" s="20">
        <v>12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33230</v>
      </c>
      <c r="D26" s="46">
        <f t="shared" ref="D26:K26" si="3">+D4+D8+D16+D24</f>
        <v>38082</v>
      </c>
      <c r="E26" s="46">
        <f t="shared" si="3"/>
        <v>32265</v>
      </c>
      <c r="F26" s="47">
        <f t="shared" si="3"/>
        <v>39238</v>
      </c>
      <c r="G26" s="46">
        <f t="shared" si="3"/>
        <v>38238</v>
      </c>
      <c r="H26" s="48">
        <f t="shared" si="3"/>
        <v>35412</v>
      </c>
      <c r="I26" s="46">
        <f t="shared" si="3"/>
        <v>47804</v>
      </c>
      <c r="J26" s="46">
        <f t="shared" si="3"/>
        <v>50783</v>
      </c>
      <c r="K26" s="46">
        <f t="shared" si="3"/>
        <v>53845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159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147</v>
      </c>
      <c r="D3" s="17" t="s">
        <v>148</v>
      </c>
      <c r="E3" s="17" t="s">
        <v>149</v>
      </c>
      <c r="F3" s="173" t="s">
        <v>150</v>
      </c>
      <c r="G3" s="174"/>
      <c r="H3" s="175"/>
      <c r="I3" s="17" t="s">
        <v>151</v>
      </c>
      <c r="J3" s="17" t="s">
        <v>153</v>
      </c>
      <c r="K3" s="17" t="s">
        <v>152</v>
      </c>
      <c r="Z3" s="54" t="s">
        <v>32</v>
      </c>
    </row>
    <row r="4" spans="1:27" s="14" customFormat="1" ht="12.75" customHeight="1" x14ac:dyDescent="0.25">
      <c r="A4" s="25"/>
      <c r="B4" s="56" t="s">
        <v>138</v>
      </c>
      <c r="C4" s="33">
        <v>80950</v>
      </c>
      <c r="D4" s="33">
        <v>92366</v>
      </c>
      <c r="E4" s="33">
        <v>87829</v>
      </c>
      <c r="F4" s="27">
        <v>85602</v>
      </c>
      <c r="G4" s="28">
        <v>114209</v>
      </c>
      <c r="H4" s="29">
        <v>114143</v>
      </c>
      <c r="I4" s="33">
        <v>110104</v>
      </c>
      <c r="J4" s="33">
        <v>108452</v>
      </c>
      <c r="K4" s="33">
        <v>116370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139</v>
      </c>
      <c r="C5" s="33">
        <v>13034</v>
      </c>
      <c r="D5" s="33">
        <v>14161</v>
      </c>
      <c r="E5" s="33">
        <v>14863</v>
      </c>
      <c r="F5" s="32">
        <v>44557</v>
      </c>
      <c r="G5" s="33">
        <v>15950</v>
      </c>
      <c r="H5" s="34">
        <v>15450</v>
      </c>
      <c r="I5" s="33">
        <v>20221</v>
      </c>
      <c r="J5" s="33">
        <v>23401</v>
      </c>
      <c r="K5" s="33">
        <v>24640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140</v>
      </c>
      <c r="C6" s="33">
        <v>1972</v>
      </c>
      <c r="D6" s="33">
        <v>630</v>
      </c>
      <c r="E6" s="33">
        <v>935</v>
      </c>
      <c r="F6" s="32">
        <v>2950</v>
      </c>
      <c r="G6" s="33">
        <v>2950</v>
      </c>
      <c r="H6" s="34">
        <v>2516</v>
      </c>
      <c r="I6" s="33">
        <v>3166</v>
      </c>
      <c r="J6" s="33">
        <v>3433</v>
      </c>
      <c r="K6" s="33">
        <v>3615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95956</v>
      </c>
      <c r="D19" s="46">
        <f t="shared" ref="D19:K19" si="1">SUM(D4:D18)</f>
        <v>107157</v>
      </c>
      <c r="E19" s="46">
        <f t="shared" si="1"/>
        <v>103627</v>
      </c>
      <c r="F19" s="47">
        <f t="shared" si="1"/>
        <v>133109</v>
      </c>
      <c r="G19" s="46">
        <f t="shared" si="1"/>
        <v>133109</v>
      </c>
      <c r="H19" s="48">
        <f t="shared" si="1"/>
        <v>132109</v>
      </c>
      <c r="I19" s="46">
        <f t="shared" si="1"/>
        <v>133491</v>
      </c>
      <c r="J19" s="46">
        <f t="shared" si="1"/>
        <v>135286</v>
      </c>
      <c r="K19" s="46">
        <f t="shared" si="1"/>
        <v>144625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147</v>
      </c>
      <c r="D3" s="17" t="s">
        <v>148</v>
      </c>
      <c r="E3" s="17" t="s">
        <v>149</v>
      </c>
      <c r="F3" s="173" t="s">
        <v>150</v>
      </c>
      <c r="G3" s="174"/>
      <c r="H3" s="175"/>
      <c r="I3" s="17" t="s">
        <v>151</v>
      </c>
      <c r="J3" s="17" t="s">
        <v>153</v>
      </c>
      <c r="K3" s="17" t="s">
        <v>152</v>
      </c>
    </row>
    <row r="4" spans="1:27" s="23" customFormat="1" ht="12.75" customHeight="1" x14ac:dyDescent="0.25">
      <c r="A4" s="18"/>
      <c r="B4" s="19" t="s">
        <v>6</v>
      </c>
      <c r="C4" s="20">
        <f>SUM(C5:C7)</f>
        <v>94031</v>
      </c>
      <c r="D4" s="20">
        <f t="shared" ref="D4:K4" si="0">SUM(D5:D7)</f>
        <v>106489</v>
      </c>
      <c r="E4" s="20">
        <f t="shared" si="0"/>
        <v>103447</v>
      </c>
      <c r="F4" s="21">
        <f t="shared" si="0"/>
        <v>131430</v>
      </c>
      <c r="G4" s="20">
        <f t="shared" si="0"/>
        <v>127225</v>
      </c>
      <c r="H4" s="22">
        <f t="shared" si="0"/>
        <v>126225</v>
      </c>
      <c r="I4" s="20">
        <f t="shared" si="0"/>
        <v>132787</v>
      </c>
      <c r="J4" s="20">
        <f t="shared" si="0"/>
        <v>134550</v>
      </c>
      <c r="K4" s="20">
        <f t="shared" si="0"/>
        <v>143850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17321</v>
      </c>
      <c r="D5" s="28">
        <v>18409</v>
      </c>
      <c r="E5" s="28">
        <v>20090</v>
      </c>
      <c r="F5" s="27">
        <v>27201</v>
      </c>
      <c r="G5" s="28">
        <v>28001</v>
      </c>
      <c r="H5" s="29">
        <v>27001</v>
      </c>
      <c r="I5" s="28">
        <v>44400</v>
      </c>
      <c r="J5" s="28">
        <v>54140</v>
      </c>
      <c r="K5" s="29">
        <v>57378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76710</v>
      </c>
      <c r="D6" s="33">
        <v>88080</v>
      </c>
      <c r="E6" s="33">
        <v>83357</v>
      </c>
      <c r="F6" s="32">
        <v>104229</v>
      </c>
      <c r="G6" s="33">
        <v>99224</v>
      </c>
      <c r="H6" s="34">
        <v>99224</v>
      </c>
      <c r="I6" s="33">
        <v>88387</v>
      </c>
      <c r="J6" s="33">
        <v>80410</v>
      </c>
      <c r="K6" s="34">
        <v>86472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321</v>
      </c>
      <c r="E8" s="20">
        <f t="shared" si="1"/>
        <v>0</v>
      </c>
      <c r="F8" s="21">
        <f t="shared" si="1"/>
        <v>0</v>
      </c>
      <c r="G8" s="20">
        <f t="shared" si="1"/>
        <v>5</v>
      </c>
      <c r="H8" s="22">
        <f t="shared" si="1"/>
        <v>5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289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32</v>
      </c>
      <c r="E15" s="36">
        <v>0</v>
      </c>
      <c r="F15" s="35">
        <v>0</v>
      </c>
      <c r="G15" s="36">
        <v>5</v>
      </c>
      <c r="H15" s="37">
        <v>5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1925</v>
      </c>
      <c r="D16" s="20">
        <f t="shared" ref="D16:K16" si="2">SUM(D17:D23)</f>
        <v>347</v>
      </c>
      <c r="E16" s="20">
        <f t="shared" si="2"/>
        <v>180</v>
      </c>
      <c r="F16" s="21">
        <f t="shared" si="2"/>
        <v>1679</v>
      </c>
      <c r="G16" s="20">
        <f t="shared" si="2"/>
        <v>5879</v>
      </c>
      <c r="H16" s="22">
        <f t="shared" si="2"/>
        <v>5879</v>
      </c>
      <c r="I16" s="20">
        <f t="shared" si="2"/>
        <v>704</v>
      </c>
      <c r="J16" s="20">
        <f t="shared" si="2"/>
        <v>736</v>
      </c>
      <c r="K16" s="20">
        <f t="shared" si="2"/>
        <v>775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312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1081</v>
      </c>
      <c r="D18" s="33">
        <v>347</v>
      </c>
      <c r="E18" s="33">
        <v>180</v>
      </c>
      <c r="F18" s="32">
        <v>1679</v>
      </c>
      <c r="G18" s="33">
        <v>5879</v>
      </c>
      <c r="H18" s="34">
        <v>5567</v>
      </c>
      <c r="I18" s="33">
        <v>704</v>
      </c>
      <c r="J18" s="33">
        <v>736</v>
      </c>
      <c r="K18" s="34">
        <v>775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844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95956</v>
      </c>
      <c r="D26" s="46">
        <f t="shared" ref="D26:K26" si="3">+D4+D8+D16+D24</f>
        <v>107157</v>
      </c>
      <c r="E26" s="46">
        <f t="shared" si="3"/>
        <v>103627</v>
      </c>
      <c r="F26" s="47">
        <f t="shared" si="3"/>
        <v>133109</v>
      </c>
      <c r="G26" s="46">
        <f t="shared" si="3"/>
        <v>133109</v>
      </c>
      <c r="H26" s="48">
        <f t="shared" si="3"/>
        <v>132109</v>
      </c>
      <c r="I26" s="46">
        <f t="shared" si="3"/>
        <v>133491</v>
      </c>
      <c r="J26" s="46">
        <f t="shared" si="3"/>
        <v>135286</v>
      </c>
      <c r="K26" s="46">
        <f t="shared" si="3"/>
        <v>144625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145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147</v>
      </c>
      <c r="F3" s="17" t="s">
        <v>148</v>
      </c>
      <c r="G3" s="17" t="s">
        <v>149</v>
      </c>
      <c r="H3" s="173" t="s">
        <v>150</v>
      </c>
      <c r="I3" s="174"/>
      <c r="J3" s="175"/>
      <c r="K3" s="17" t="s">
        <v>151</v>
      </c>
      <c r="L3" s="17" t="s">
        <v>153</v>
      </c>
      <c r="M3" s="17" t="s">
        <v>152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43</v>
      </c>
      <c r="F9" s="72">
        <f t="shared" ref="F9:M9" si="1">F10+F19</f>
        <v>54</v>
      </c>
      <c r="G9" s="72">
        <f t="shared" si="1"/>
        <v>54</v>
      </c>
      <c r="H9" s="73">
        <f t="shared" si="1"/>
        <v>57</v>
      </c>
      <c r="I9" s="72">
        <f t="shared" si="1"/>
        <v>57</v>
      </c>
      <c r="J9" s="74">
        <f t="shared" si="1"/>
        <v>54</v>
      </c>
      <c r="K9" s="72">
        <f t="shared" si="1"/>
        <v>63</v>
      </c>
      <c r="L9" s="72">
        <f t="shared" si="1"/>
        <v>69</v>
      </c>
      <c r="M9" s="72">
        <f t="shared" si="1"/>
        <v>72.656999999999996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43</v>
      </c>
      <c r="F10" s="100">
        <f t="shared" ref="F10:M10" si="2">SUM(F11:F13)</f>
        <v>54</v>
      </c>
      <c r="G10" s="100">
        <f t="shared" si="2"/>
        <v>54</v>
      </c>
      <c r="H10" s="101">
        <f t="shared" si="2"/>
        <v>57</v>
      </c>
      <c r="I10" s="100">
        <f t="shared" si="2"/>
        <v>57</v>
      </c>
      <c r="J10" s="102">
        <f t="shared" si="2"/>
        <v>54</v>
      </c>
      <c r="K10" s="100">
        <f t="shared" si="2"/>
        <v>63</v>
      </c>
      <c r="L10" s="100">
        <f t="shared" si="2"/>
        <v>69</v>
      </c>
      <c r="M10" s="100">
        <f t="shared" si="2"/>
        <v>72.656999999999996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0</v>
      </c>
      <c r="F11" s="79">
        <v>0</v>
      </c>
      <c r="G11" s="79">
        <v>30</v>
      </c>
      <c r="H11" s="80">
        <v>31</v>
      </c>
      <c r="I11" s="79">
        <v>31</v>
      </c>
      <c r="J11" s="81">
        <v>31</v>
      </c>
      <c r="K11" s="79">
        <v>34</v>
      </c>
      <c r="L11" s="79">
        <v>37</v>
      </c>
      <c r="M11" s="79">
        <v>38.960999999999999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43</v>
      </c>
      <c r="F13" s="86">
        <v>54</v>
      </c>
      <c r="G13" s="86">
        <v>24</v>
      </c>
      <c r="H13" s="87">
        <v>26</v>
      </c>
      <c r="I13" s="86">
        <v>26</v>
      </c>
      <c r="J13" s="88">
        <v>23</v>
      </c>
      <c r="K13" s="86">
        <v>29</v>
      </c>
      <c r="L13" s="86">
        <v>32</v>
      </c>
      <c r="M13" s="86">
        <v>33.695999999999998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0</v>
      </c>
      <c r="F15" s="79">
        <v>0</v>
      </c>
      <c r="G15" s="79">
        <v>0</v>
      </c>
      <c r="H15" s="80">
        <v>0</v>
      </c>
      <c r="I15" s="79">
        <v>0</v>
      </c>
      <c r="J15" s="81">
        <v>0</v>
      </c>
      <c r="K15" s="79">
        <v>0</v>
      </c>
      <c r="L15" s="79">
        <v>0</v>
      </c>
      <c r="M15" s="81">
        <v>0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24</v>
      </c>
      <c r="F16" s="86">
        <v>34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8">
        <v>0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19</v>
      </c>
      <c r="F17" s="86">
        <v>20</v>
      </c>
      <c r="G17" s="86">
        <v>24</v>
      </c>
      <c r="H17" s="87">
        <v>26</v>
      </c>
      <c r="I17" s="86">
        <v>26</v>
      </c>
      <c r="J17" s="88">
        <v>23</v>
      </c>
      <c r="K17" s="86">
        <v>29</v>
      </c>
      <c r="L17" s="86">
        <v>32</v>
      </c>
      <c r="M17" s="88">
        <v>34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0</v>
      </c>
      <c r="F19" s="100">
        <v>0</v>
      </c>
      <c r="G19" s="100">
        <v>0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0</v>
      </c>
      <c r="F29" s="72">
        <v>0</v>
      </c>
      <c r="G29" s="72">
        <v>0</v>
      </c>
      <c r="H29" s="73">
        <v>0</v>
      </c>
      <c r="I29" s="72">
        <v>0</v>
      </c>
      <c r="J29" s="74">
        <v>0</v>
      </c>
      <c r="K29" s="72">
        <v>0</v>
      </c>
      <c r="L29" s="72">
        <v>0</v>
      </c>
      <c r="M29" s="72">
        <v>0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1</v>
      </c>
      <c r="F31" s="131">
        <f t="shared" ref="F31:M31" si="4">SUM(F32:F34)</f>
        <v>1</v>
      </c>
      <c r="G31" s="131">
        <f t="shared" si="4"/>
        <v>0</v>
      </c>
      <c r="H31" s="132">
        <f t="shared" si="4"/>
        <v>0</v>
      </c>
      <c r="I31" s="131">
        <f t="shared" si="4"/>
        <v>0</v>
      </c>
      <c r="J31" s="133">
        <f t="shared" si="4"/>
        <v>0</v>
      </c>
      <c r="K31" s="131">
        <f t="shared" si="4"/>
        <v>0</v>
      </c>
      <c r="L31" s="131">
        <f t="shared" si="4"/>
        <v>0</v>
      </c>
      <c r="M31" s="131">
        <f t="shared" si="4"/>
        <v>0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1</v>
      </c>
      <c r="F32" s="79">
        <v>1</v>
      </c>
      <c r="G32" s="79">
        <v>0</v>
      </c>
      <c r="H32" s="80">
        <v>0</v>
      </c>
      <c r="I32" s="79">
        <v>0</v>
      </c>
      <c r="J32" s="81">
        <v>0</v>
      </c>
      <c r="K32" s="79">
        <v>0</v>
      </c>
      <c r="L32" s="79">
        <v>0</v>
      </c>
      <c r="M32" s="79">
        <v>0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0</v>
      </c>
      <c r="F36" s="72">
        <f t="shared" ref="F36:M36" si="5">SUM(F37:F38)</f>
        <v>0</v>
      </c>
      <c r="G36" s="72">
        <f t="shared" si="5"/>
        <v>0</v>
      </c>
      <c r="H36" s="73">
        <f t="shared" si="5"/>
        <v>0</v>
      </c>
      <c r="I36" s="72">
        <f t="shared" si="5"/>
        <v>0</v>
      </c>
      <c r="J36" s="74">
        <f t="shared" si="5"/>
        <v>0</v>
      </c>
      <c r="K36" s="72">
        <f t="shared" si="5"/>
        <v>0</v>
      </c>
      <c r="L36" s="72">
        <f t="shared" si="5"/>
        <v>0</v>
      </c>
      <c r="M36" s="72">
        <f t="shared" si="5"/>
        <v>0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0</v>
      </c>
      <c r="F38" s="93">
        <v>0</v>
      </c>
      <c r="G38" s="93">
        <v>0</v>
      </c>
      <c r="H38" s="94">
        <v>0</v>
      </c>
      <c r="I38" s="93">
        <v>0</v>
      </c>
      <c r="J38" s="95">
        <v>0</v>
      </c>
      <c r="K38" s="93">
        <v>0</v>
      </c>
      <c r="L38" s="93">
        <v>0</v>
      </c>
      <c r="M38" s="93">
        <v>0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61</v>
      </c>
      <c r="F39" s="72">
        <v>15</v>
      </c>
      <c r="G39" s="72">
        <v>21</v>
      </c>
      <c r="H39" s="73">
        <v>0</v>
      </c>
      <c r="I39" s="72">
        <v>0</v>
      </c>
      <c r="J39" s="74">
        <v>21</v>
      </c>
      <c r="K39" s="72">
        <v>22</v>
      </c>
      <c r="L39" s="72">
        <v>23</v>
      </c>
      <c r="M39" s="72">
        <v>24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105</v>
      </c>
      <c r="F40" s="46">
        <f t="shared" ref="F40:M40" si="6">F4+F9+F21+F29+F31+F36+F39</f>
        <v>70</v>
      </c>
      <c r="G40" s="46">
        <f t="shared" si="6"/>
        <v>75</v>
      </c>
      <c r="H40" s="47">
        <f t="shared" si="6"/>
        <v>57</v>
      </c>
      <c r="I40" s="46">
        <f t="shared" si="6"/>
        <v>57</v>
      </c>
      <c r="J40" s="48">
        <f t="shared" si="6"/>
        <v>75</v>
      </c>
      <c r="K40" s="46">
        <f t="shared" si="6"/>
        <v>85</v>
      </c>
      <c r="L40" s="46">
        <f t="shared" si="6"/>
        <v>92</v>
      </c>
      <c r="M40" s="46">
        <f t="shared" si="6"/>
        <v>96.656999999999996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146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147</v>
      </c>
      <c r="F3" s="17" t="s">
        <v>148</v>
      </c>
      <c r="G3" s="17" t="s">
        <v>149</v>
      </c>
      <c r="H3" s="173" t="s">
        <v>150</v>
      </c>
      <c r="I3" s="174"/>
      <c r="J3" s="175"/>
      <c r="K3" s="17" t="s">
        <v>151</v>
      </c>
      <c r="L3" s="17" t="s">
        <v>153</v>
      </c>
      <c r="M3" s="17" t="s">
        <v>152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127050</v>
      </c>
      <c r="F4" s="72">
        <f t="shared" ref="F4:M4" si="0">F5+F8+F47</f>
        <v>142551</v>
      </c>
      <c r="G4" s="72">
        <f t="shared" si="0"/>
        <v>135070</v>
      </c>
      <c r="H4" s="73">
        <f t="shared" si="0"/>
        <v>170246</v>
      </c>
      <c r="I4" s="72">
        <f t="shared" si="0"/>
        <v>165039</v>
      </c>
      <c r="J4" s="74">
        <f t="shared" si="0"/>
        <v>160961</v>
      </c>
      <c r="K4" s="72">
        <f t="shared" si="0"/>
        <v>180133</v>
      </c>
      <c r="L4" s="72">
        <f t="shared" si="0"/>
        <v>184853</v>
      </c>
      <c r="M4" s="72">
        <f t="shared" si="0"/>
        <v>197189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31591</v>
      </c>
      <c r="F5" s="100">
        <f t="shared" ref="F5:M5" si="1">SUM(F6:F7)</f>
        <v>32658</v>
      </c>
      <c r="G5" s="100">
        <f t="shared" si="1"/>
        <v>37307</v>
      </c>
      <c r="H5" s="101">
        <f t="shared" si="1"/>
        <v>48566</v>
      </c>
      <c r="I5" s="100">
        <f t="shared" si="1"/>
        <v>49366</v>
      </c>
      <c r="J5" s="102">
        <f t="shared" si="1"/>
        <v>45288</v>
      </c>
      <c r="K5" s="100">
        <f t="shared" si="1"/>
        <v>74572</v>
      </c>
      <c r="L5" s="100">
        <f t="shared" si="1"/>
        <v>86485</v>
      </c>
      <c r="M5" s="100">
        <f t="shared" si="1"/>
        <v>91810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27711</v>
      </c>
      <c r="F6" s="79">
        <v>29008</v>
      </c>
      <c r="G6" s="79">
        <v>31378</v>
      </c>
      <c r="H6" s="80">
        <v>43428</v>
      </c>
      <c r="I6" s="79">
        <v>44228</v>
      </c>
      <c r="J6" s="81">
        <v>40150</v>
      </c>
      <c r="K6" s="79">
        <v>69147</v>
      </c>
      <c r="L6" s="79">
        <v>76987</v>
      </c>
      <c r="M6" s="79">
        <v>81808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3880</v>
      </c>
      <c r="F7" s="93">
        <v>3650</v>
      </c>
      <c r="G7" s="93">
        <v>5929</v>
      </c>
      <c r="H7" s="94">
        <v>5138</v>
      </c>
      <c r="I7" s="93">
        <v>5138</v>
      </c>
      <c r="J7" s="95">
        <v>5138</v>
      </c>
      <c r="K7" s="93">
        <v>5425</v>
      </c>
      <c r="L7" s="93">
        <v>9498</v>
      </c>
      <c r="M7" s="93">
        <v>10002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95459</v>
      </c>
      <c r="F8" s="100">
        <f t="shared" ref="F8:M8" si="2">SUM(F9:F46)</f>
        <v>109893</v>
      </c>
      <c r="G8" s="100">
        <f t="shared" si="2"/>
        <v>97763</v>
      </c>
      <c r="H8" s="101">
        <f t="shared" si="2"/>
        <v>121680</v>
      </c>
      <c r="I8" s="100">
        <f t="shared" si="2"/>
        <v>115673</v>
      </c>
      <c r="J8" s="102">
        <f t="shared" si="2"/>
        <v>115673</v>
      </c>
      <c r="K8" s="100">
        <f t="shared" si="2"/>
        <v>105561</v>
      </c>
      <c r="L8" s="100">
        <f t="shared" si="2"/>
        <v>98368</v>
      </c>
      <c r="M8" s="100">
        <f t="shared" si="2"/>
        <v>105379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4</v>
      </c>
      <c r="F9" s="79">
        <v>0</v>
      </c>
      <c r="G9" s="79">
        <v>0</v>
      </c>
      <c r="H9" s="80">
        <v>2</v>
      </c>
      <c r="I9" s="79">
        <v>0</v>
      </c>
      <c r="J9" s="81">
        <v>0</v>
      </c>
      <c r="K9" s="79">
        <v>2</v>
      </c>
      <c r="L9" s="79">
        <v>2</v>
      </c>
      <c r="M9" s="79">
        <v>3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2633</v>
      </c>
      <c r="F10" s="86">
        <v>8342</v>
      </c>
      <c r="G10" s="86">
        <v>9194</v>
      </c>
      <c r="H10" s="87">
        <v>5844</v>
      </c>
      <c r="I10" s="86">
        <v>5095</v>
      </c>
      <c r="J10" s="88">
        <v>5095</v>
      </c>
      <c r="K10" s="86">
        <v>2329</v>
      </c>
      <c r="L10" s="86">
        <v>1025</v>
      </c>
      <c r="M10" s="86">
        <v>1078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69</v>
      </c>
      <c r="F11" s="86">
        <v>106</v>
      </c>
      <c r="G11" s="86">
        <v>158</v>
      </c>
      <c r="H11" s="87">
        <v>207</v>
      </c>
      <c r="I11" s="86">
        <v>961</v>
      </c>
      <c r="J11" s="88">
        <v>961</v>
      </c>
      <c r="K11" s="86">
        <v>978</v>
      </c>
      <c r="L11" s="86">
        <v>1014</v>
      </c>
      <c r="M11" s="86">
        <v>1067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1561</v>
      </c>
      <c r="F12" s="86">
        <v>1390</v>
      </c>
      <c r="G12" s="86">
        <v>1509</v>
      </c>
      <c r="H12" s="87">
        <v>1783</v>
      </c>
      <c r="I12" s="86">
        <v>1783</v>
      </c>
      <c r="J12" s="88">
        <v>1783</v>
      </c>
      <c r="K12" s="86">
        <v>1890</v>
      </c>
      <c r="L12" s="86">
        <v>1977</v>
      </c>
      <c r="M12" s="86">
        <v>2082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45</v>
      </c>
      <c r="F13" s="86">
        <v>105</v>
      </c>
      <c r="G13" s="86">
        <v>90</v>
      </c>
      <c r="H13" s="87">
        <v>133</v>
      </c>
      <c r="I13" s="86">
        <v>133</v>
      </c>
      <c r="J13" s="88">
        <v>133</v>
      </c>
      <c r="K13" s="86">
        <v>141</v>
      </c>
      <c r="L13" s="86">
        <v>147</v>
      </c>
      <c r="M13" s="86">
        <v>155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0</v>
      </c>
      <c r="F14" s="86">
        <v>3502</v>
      </c>
      <c r="G14" s="86">
        <v>4682</v>
      </c>
      <c r="H14" s="87">
        <v>3921</v>
      </c>
      <c r="I14" s="86">
        <v>7021</v>
      </c>
      <c r="J14" s="88">
        <v>8486</v>
      </c>
      <c r="K14" s="86">
        <v>4119</v>
      </c>
      <c r="L14" s="86">
        <v>3091</v>
      </c>
      <c r="M14" s="86">
        <v>3255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5340</v>
      </c>
      <c r="F15" s="86">
        <v>4819</v>
      </c>
      <c r="G15" s="86">
        <v>1848</v>
      </c>
      <c r="H15" s="87">
        <v>5308</v>
      </c>
      <c r="I15" s="86">
        <v>2147</v>
      </c>
      <c r="J15" s="88">
        <v>1969</v>
      </c>
      <c r="K15" s="86">
        <v>2214</v>
      </c>
      <c r="L15" s="86">
        <v>2301</v>
      </c>
      <c r="M15" s="86">
        <v>2421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544</v>
      </c>
      <c r="F16" s="86">
        <v>825</v>
      </c>
      <c r="G16" s="86">
        <v>558</v>
      </c>
      <c r="H16" s="87">
        <v>758</v>
      </c>
      <c r="I16" s="86">
        <v>1374</v>
      </c>
      <c r="J16" s="88">
        <v>1363</v>
      </c>
      <c r="K16" s="86">
        <v>803</v>
      </c>
      <c r="L16" s="86">
        <v>840</v>
      </c>
      <c r="M16" s="86">
        <v>884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6661</v>
      </c>
      <c r="F17" s="86">
        <v>3554</v>
      </c>
      <c r="G17" s="86">
        <v>2525</v>
      </c>
      <c r="H17" s="87">
        <v>4096</v>
      </c>
      <c r="I17" s="86">
        <v>3048</v>
      </c>
      <c r="J17" s="88">
        <v>1517</v>
      </c>
      <c r="K17" s="86">
        <v>2030</v>
      </c>
      <c r="L17" s="86">
        <v>3135</v>
      </c>
      <c r="M17" s="86">
        <v>3301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2043</v>
      </c>
      <c r="F21" s="86">
        <v>1472</v>
      </c>
      <c r="G21" s="86">
        <v>0</v>
      </c>
      <c r="H21" s="87">
        <v>536</v>
      </c>
      <c r="I21" s="86">
        <v>536</v>
      </c>
      <c r="J21" s="88">
        <v>401</v>
      </c>
      <c r="K21" s="86">
        <v>568</v>
      </c>
      <c r="L21" s="86">
        <v>594</v>
      </c>
      <c r="M21" s="86">
        <v>625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4444</v>
      </c>
      <c r="F22" s="86">
        <v>6076</v>
      </c>
      <c r="G22" s="86">
        <v>7401</v>
      </c>
      <c r="H22" s="87">
        <v>5164</v>
      </c>
      <c r="I22" s="86">
        <v>5645</v>
      </c>
      <c r="J22" s="88">
        <v>6803</v>
      </c>
      <c r="K22" s="86">
        <v>3851</v>
      </c>
      <c r="L22" s="86">
        <v>1889</v>
      </c>
      <c r="M22" s="86">
        <v>1989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10150</v>
      </c>
      <c r="F23" s="86">
        <v>9358</v>
      </c>
      <c r="G23" s="86">
        <v>8058</v>
      </c>
      <c r="H23" s="87">
        <v>7256</v>
      </c>
      <c r="I23" s="86">
        <v>7878</v>
      </c>
      <c r="J23" s="88">
        <v>7827</v>
      </c>
      <c r="K23" s="86">
        <v>7055</v>
      </c>
      <c r="L23" s="86">
        <v>7655</v>
      </c>
      <c r="M23" s="86">
        <v>7436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1085</v>
      </c>
      <c r="F25" s="86">
        <v>1633</v>
      </c>
      <c r="G25" s="86">
        <v>1618</v>
      </c>
      <c r="H25" s="87">
        <v>1699</v>
      </c>
      <c r="I25" s="86">
        <v>3678</v>
      </c>
      <c r="J25" s="88">
        <v>2262</v>
      </c>
      <c r="K25" s="86">
        <v>1990</v>
      </c>
      <c r="L25" s="86">
        <v>2063</v>
      </c>
      <c r="M25" s="86">
        <v>2173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91</v>
      </c>
      <c r="F29" s="86">
        <v>41</v>
      </c>
      <c r="G29" s="86">
        <v>29</v>
      </c>
      <c r="H29" s="87">
        <v>119</v>
      </c>
      <c r="I29" s="86">
        <v>119</v>
      </c>
      <c r="J29" s="88">
        <v>119</v>
      </c>
      <c r="K29" s="86">
        <v>184</v>
      </c>
      <c r="L29" s="86">
        <v>191</v>
      </c>
      <c r="M29" s="86">
        <v>203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37</v>
      </c>
      <c r="J32" s="88">
        <v>146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2681</v>
      </c>
      <c r="F37" s="86">
        <v>315</v>
      </c>
      <c r="G37" s="86">
        <v>921</v>
      </c>
      <c r="H37" s="87">
        <v>1914</v>
      </c>
      <c r="I37" s="86">
        <v>1035</v>
      </c>
      <c r="J37" s="88">
        <v>1035</v>
      </c>
      <c r="K37" s="86">
        <v>1008</v>
      </c>
      <c r="L37" s="86">
        <v>1042</v>
      </c>
      <c r="M37" s="86">
        <v>1097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5234</v>
      </c>
      <c r="F38" s="86">
        <v>2265</v>
      </c>
      <c r="G38" s="86">
        <v>1249</v>
      </c>
      <c r="H38" s="87">
        <v>9859</v>
      </c>
      <c r="I38" s="86">
        <v>2645</v>
      </c>
      <c r="J38" s="88">
        <v>2645</v>
      </c>
      <c r="K38" s="86">
        <v>5430</v>
      </c>
      <c r="L38" s="86">
        <v>5649</v>
      </c>
      <c r="M38" s="86">
        <v>5948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3555</v>
      </c>
      <c r="F39" s="86">
        <v>4788</v>
      </c>
      <c r="G39" s="86">
        <v>4065</v>
      </c>
      <c r="H39" s="87">
        <v>4567</v>
      </c>
      <c r="I39" s="86">
        <v>7067</v>
      </c>
      <c r="J39" s="88">
        <v>7067</v>
      </c>
      <c r="K39" s="86">
        <v>11898</v>
      </c>
      <c r="L39" s="86">
        <v>11361</v>
      </c>
      <c r="M39" s="86">
        <v>11963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1298</v>
      </c>
      <c r="F40" s="86">
        <v>1126</v>
      </c>
      <c r="G40" s="86">
        <v>1054</v>
      </c>
      <c r="H40" s="87">
        <v>1590</v>
      </c>
      <c r="I40" s="86">
        <v>790</v>
      </c>
      <c r="J40" s="88">
        <v>790</v>
      </c>
      <c r="K40" s="86">
        <v>1685</v>
      </c>
      <c r="L40" s="86">
        <v>1763</v>
      </c>
      <c r="M40" s="86">
        <v>1855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2939</v>
      </c>
      <c r="F41" s="86">
        <v>5765</v>
      </c>
      <c r="G41" s="86">
        <v>4700</v>
      </c>
      <c r="H41" s="87">
        <v>3459</v>
      </c>
      <c r="I41" s="86">
        <v>4718</v>
      </c>
      <c r="J41" s="88">
        <v>6675</v>
      </c>
      <c r="K41" s="86">
        <v>4032</v>
      </c>
      <c r="L41" s="86">
        <v>2169</v>
      </c>
      <c r="M41" s="86">
        <v>2284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4656</v>
      </c>
      <c r="F42" s="86">
        <v>7289</v>
      </c>
      <c r="G42" s="86">
        <v>6851</v>
      </c>
      <c r="H42" s="87">
        <v>6987</v>
      </c>
      <c r="I42" s="86">
        <v>8881</v>
      </c>
      <c r="J42" s="88">
        <v>9293</v>
      </c>
      <c r="K42" s="86">
        <v>7320</v>
      </c>
      <c r="L42" s="86">
        <v>7283</v>
      </c>
      <c r="M42" s="86">
        <v>7672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504</v>
      </c>
      <c r="F43" s="86">
        <v>2674</v>
      </c>
      <c r="G43" s="86">
        <v>884</v>
      </c>
      <c r="H43" s="87">
        <v>8352</v>
      </c>
      <c r="I43" s="86">
        <v>10258</v>
      </c>
      <c r="J43" s="88">
        <v>10258</v>
      </c>
      <c r="K43" s="86">
        <v>4820</v>
      </c>
      <c r="L43" s="86">
        <v>2989</v>
      </c>
      <c r="M43" s="86">
        <v>5570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34055</v>
      </c>
      <c r="F44" s="86">
        <v>32407</v>
      </c>
      <c r="G44" s="86">
        <v>29162</v>
      </c>
      <c r="H44" s="87">
        <v>38260</v>
      </c>
      <c r="I44" s="86">
        <v>34026</v>
      </c>
      <c r="J44" s="88">
        <v>31037</v>
      </c>
      <c r="K44" s="86">
        <v>36861</v>
      </c>
      <c r="L44" s="86">
        <v>35446</v>
      </c>
      <c r="M44" s="86">
        <v>37324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5867</v>
      </c>
      <c r="F45" s="86">
        <v>12041</v>
      </c>
      <c r="G45" s="86">
        <v>11207</v>
      </c>
      <c r="H45" s="87">
        <v>9866</v>
      </c>
      <c r="I45" s="86">
        <v>6798</v>
      </c>
      <c r="J45" s="88">
        <v>8008</v>
      </c>
      <c r="K45" s="86">
        <v>4353</v>
      </c>
      <c r="L45" s="86">
        <v>4742</v>
      </c>
      <c r="M45" s="86">
        <v>4994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17</v>
      </c>
      <c r="F51" s="72">
        <f t="shared" ref="F51:M51" si="4">F52+F59+F62+F63+F64+F72+F73</f>
        <v>473</v>
      </c>
      <c r="G51" s="72">
        <f t="shared" si="4"/>
        <v>16</v>
      </c>
      <c r="H51" s="73">
        <f t="shared" si="4"/>
        <v>12</v>
      </c>
      <c r="I51" s="72">
        <f t="shared" si="4"/>
        <v>19</v>
      </c>
      <c r="J51" s="74">
        <f t="shared" si="4"/>
        <v>66</v>
      </c>
      <c r="K51" s="72">
        <f t="shared" si="4"/>
        <v>12</v>
      </c>
      <c r="L51" s="72">
        <f t="shared" si="4"/>
        <v>13</v>
      </c>
      <c r="M51" s="72">
        <f t="shared" si="4"/>
        <v>14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10</v>
      </c>
      <c r="F52" s="79">
        <f t="shared" ref="F52:M52" si="5">F53+F56</f>
        <v>10</v>
      </c>
      <c r="G52" s="79">
        <f t="shared" si="5"/>
        <v>10</v>
      </c>
      <c r="H52" s="80">
        <f t="shared" si="5"/>
        <v>12</v>
      </c>
      <c r="I52" s="79">
        <f t="shared" si="5"/>
        <v>12</v>
      </c>
      <c r="J52" s="81">
        <f t="shared" si="5"/>
        <v>12</v>
      </c>
      <c r="K52" s="79">
        <f t="shared" si="5"/>
        <v>12</v>
      </c>
      <c r="L52" s="79">
        <f t="shared" si="5"/>
        <v>13</v>
      </c>
      <c r="M52" s="79">
        <f t="shared" si="5"/>
        <v>14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10</v>
      </c>
      <c r="F53" s="93">
        <f t="shared" ref="F53:M53" si="6">SUM(F54:F55)</f>
        <v>0</v>
      </c>
      <c r="G53" s="93">
        <f t="shared" si="6"/>
        <v>10</v>
      </c>
      <c r="H53" s="94">
        <f t="shared" si="6"/>
        <v>12</v>
      </c>
      <c r="I53" s="93">
        <f t="shared" si="6"/>
        <v>12</v>
      </c>
      <c r="J53" s="95">
        <f t="shared" si="6"/>
        <v>12</v>
      </c>
      <c r="K53" s="93">
        <f t="shared" si="6"/>
        <v>12</v>
      </c>
      <c r="L53" s="93">
        <f t="shared" si="6"/>
        <v>13</v>
      </c>
      <c r="M53" s="93">
        <f t="shared" si="6"/>
        <v>14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10</v>
      </c>
      <c r="F55" s="93">
        <v>0</v>
      </c>
      <c r="G55" s="93">
        <v>10</v>
      </c>
      <c r="H55" s="94">
        <v>12</v>
      </c>
      <c r="I55" s="93">
        <v>12</v>
      </c>
      <c r="J55" s="95">
        <v>12</v>
      </c>
      <c r="K55" s="93">
        <v>12</v>
      </c>
      <c r="L55" s="93">
        <v>13</v>
      </c>
      <c r="M55" s="93">
        <v>14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0</v>
      </c>
      <c r="F56" s="100">
        <f t="shared" ref="F56:M56" si="7">SUM(F57:F58)</f>
        <v>10</v>
      </c>
      <c r="G56" s="100">
        <f t="shared" si="7"/>
        <v>0</v>
      </c>
      <c r="H56" s="101">
        <f t="shared" si="7"/>
        <v>0</v>
      </c>
      <c r="I56" s="100">
        <f t="shared" si="7"/>
        <v>0</v>
      </c>
      <c r="J56" s="102">
        <f t="shared" si="7"/>
        <v>0</v>
      </c>
      <c r="K56" s="100">
        <f t="shared" si="7"/>
        <v>0</v>
      </c>
      <c r="L56" s="100">
        <f t="shared" si="7"/>
        <v>0</v>
      </c>
      <c r="M56" s="100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10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289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7</v>
      </c>
      <c r="F73" s="86">
        <f t="shared" ref="F73:M73" si="12">SUM(F74:F75)</f>
        <v>174</v>
      </c>
      <c r="G73" s="86">
        <f t="shared" si="12"/>
        <v>6</v>
      </c>
      <c r="H73" s="87">
        <f t="shared" si="12"/>
        <v>0</v>
      </c>
      <c r="I73" s="86">
        <f t="shared" si="12"/>
        <v>7</v>
      </c>
      <c r="J73" s="88">
        <f t="shared" si="12"/>
        <v>54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7</v>
      </c>
      <c r="F74" s="79">
        <v>173</v>
      </c>
      <c r="G74" s="79">
        <v>6</v>
      </c>
      <c r="H74" s="80">
        <v>0</v>
      </c>
      <c r="I74" s="79">
        <v>7</v>
      </c>
      <c r="J74" s="81">
        <v>54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1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2101</v>
      </c>
      <c r="F77" s="72">
        <f t="shared" ref="F77:M77" si="13">F78+F81+F84+F85+F86+F87+F88</f>
        <v>2215</v>
      </c>
      <c r="G77" s="72">
        <f t="shared" si="13"/>
        <v>794</v>
      </c>
      <c r="H77" s="73">
        <f t="shared" si="13"/>
        <v>2089</v>
      </c>
      <c r="I77" s="72">
        <f t="shared" si="13"/>
        <v>6289</v>
      </c>
      <c r="J77" s="74">
        <f t="shared" si="13"/>
        <v>6494</v>
      </c>
      <c r="K77" s="72">
        <f t="shared" si="13"/>
        <v>1150</v>
      </c>
      <c r="L77" s="72">
        <f t="shared" si="13"/>
        <v>1203</v>
      </c>
      <c r="M77" s="72">
        <f t="shared" si="13"/>
        <v>1267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312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312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1248</v>
      </c>
      <c r="F81" s="86">
        <f t="shared" ref="F81:M81" si="15">SUM(F82:F83)</f>
        <v>2215</v>
      </c>
      <c r="G81" s="86">
        <f t="shared" si="15"/>
        <v>612</v>
      </c>
      <c r="H81" s="87">
        <f t="shared" si="15"/>
        <v>2089</v>
      </c>
      <c r="I81" s="86">
        <f t="shared" si="15"/>
        <v>6289</v>
      </c>
      <c r="J81" s="88">
        <f t="shared" si="15"/>
        <v>6182</v>
      </c>
      <c r="K81" s="86">
        <f t="shared" si="15"/>
        <v>1150</v>
      </c>
      <c r="L81" s="86">
        <f t="shared" si="15"/>
        <v>1203</v>
      </c>
      <c r="M81" s="86">
        <f t="shared" si="15"/>
        <v>1267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677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1248</v>
      </c>
      <c r="F83" s="93">
        <v>1538</v>
      </c>
      <c r="G83" s="93">
        <v>612</v>
      </c>
      <c r="H83" s="94">
        <v>2089</v>
      </c>
      <c r="I83" s="93">
        <v>6289</v>
      </c>
      <c r="J83" s="95">
        <v>6182</v>
      </c>
      <c r="K83" s="93">
        <v>1150</v>
      </c>
      <c r="L83" s="93">
        <v>1203</v>
      </c>
      <c r="M83" s="93">
        <v>1267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853</v>
      </c>
      <c r="F88" s="86">
        <v>0</v>
      </c>
      <c r="G88" s="86">
        <v>182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18</v>
      </c>
      <c r="F90" s="72">
        <v>0</v>
      </c>
      <c r="G90" s="72">
        <v>12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129186</v>
      </c>
      <c r="F92" s="46">
        <f t="shared" ref="F92:M92" si="16">F4+F51+F77+F90</f>
        <v>145239</v>
      </c>
      <c r="G92" s="46">
        <f t="shared" si="16"/>
        <v>135892</v>
      </c>
      <c r="H92" s="47">
        <f t="shared" si="16"/>
        <v>172347</v>
      </c>
      <c r="I92" s="46">
        <f t="shared" si="16"/>
        <v>171347</v>
      </c>
      <c r="J92" s="48">
        <f t="shared" si="16"/>
        <v>167521</v>
      </c>
      <c r="K92" s="46">
        <f t="shared" si="16"/>
        <v>181295</v>
      </c>
      <c r="L92" s="46">
        <f t="shared" si="16"/>
        <v>186069</v>
      </c>
      <c r="M92" s="46">
        <f t="shared" si="16"/>
        <v>198470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C.2</vt:lpstr>
      <vt:lpstr>C.3</vt:lpstr>
      <vt:lpstr>C.4</vt:lpstr>
      <vt:lpstr>C.3.1</vt:lpstr>
      <vt:lpstr>C.4.1</vt:lpstr>
      <vt:lpstr>C.3.2</vt:lpstr>
      <vt:lpstr>C.4.2</vt:lpstr>
      <vt:lpstr>B.1</vt:lpstr>
      <vt:lpstr>B.2</vt:lpstr>
      <vt:lpstr>B.2.1</vt:lpstr>
      <vt:lpstr>B.2.2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2014-05-29T13:32:49Z</dcterms:created>
  <dcterms:modified xsi:type="dcterms:W3CDTF">2014-05-30T09:21:37Z</dcterms:modified>
</cp:coreProperties>
</file>